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23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8" i="1" l="1"/>
  <c r="E29" i="1" s="1"/>
  <c r="E31" i="1"/>
  <c r="D12" i="1"/>
  <c r="B29" i="1"/>
  <c r="B31" i="1" s="1"/>
  <c r="F31" i="1" s="1"/>
  <c r="G12" i="1"/>
  <c r="C29" i="1" s="1"/>
  <c r="C31" i="1" s="1"/>
  <c r="J12" i="1"/>
  <c r="D29" i="1"/>
  <c r="D31" i="1" s="1"/>
  <c r="J11" i="1"/>
  <c r="J10" i="1"/>
  <c r="J9" i="1"/>
  <c r="J8" i="1"/>
  <c r="G11" i="1"/>
  <c r="G10" i="1"/>
  <c r="D11" i="1"/>
  <c r="D10" i="1"/>
  <c r="D9" i="1"/>
  <c r="D8" i="1"/>
  <c r="I12" i="1"/>
  <c r="I11" i="1"/>
  <c r="I10" i="1"/>
  <c r="I9" i="1"/>
  <c r="I8" i="1"/>
  <c r="F12" i="1"/>
  <c r="F11" i="1"/>
  <c r="F10" i="1"/>
  <c r="C12" i="1"/>
  <c r="C11" i="1"/>
  <c r="C10" i="1"/>
  <c r="C9" i="1"/>
  <c r="C8" i="1"/>
  <c r="F29" i="1" l="1"/>
</calcChain>
</file>

<file path=xl/sharedStrings.xml><?xml version="1.0" encoding="utf-8"?>
<sst xmlns="http://schemas.openxmlformats.org/spreadsheetml/2006/main" count="34" uniqueCount="22">
  <si>
    <t>INSURANCE RATES FOR 2004-2005</t>
  </si>
  <si>
    <t>BASE PREMIUMS</t>
  </si>
  <si>
    <t>1999-2000</t>
  </si>
  <si>
    <t>2000-2001</t>
  </si>
  <si>
    <t>2001-2002</t>
  </si>
  <si>
    <t>2002-2003</t>
  </si>
  <si>
    <t>2003-2004</t>
  </si>
  <si>
    <t>2004-2005</t>
  </si>
  <si>
    <t>SC1</t>
  </si>
  <si>
    <t>CHOICES</t>
  </si>
  <si>
    <t>PAK B</t>
  </si>
  <si>
    <t>CASH INCR</t>
  </si>
  <si>
    <t>% INCR</t>
  </si>
  <si>
    <t>CASH</t>
  </si>
  <si>
    <t xml:space="preserve">CASH </t>
  </si>
  <si>
    <t>PARTICIPANTS IN SC1 AND CHOICES</t>
  </si>
  <si>
    <t>SC 1</t>
  </si>
  <si>
    <t>ANNUITY</t>
  </si>
  <si>
    <t>PROJECTED INCREASE IN PREMIUM FOR 2004-2005</t>
  </si>
  <si>
    <t>PER MONTH</t>
  </si>
  <si>
    <t>YEARLY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</si>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</sst>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7" x14ac:knownFonts="1">
    <font>
      <sz val="10"/>
      <name val="Arial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7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164" fontId="1" fillId="0" borderId="0" xfId="0" applyNumberFormat="1" applyFont="1"/>
    <xf numFmtId="0" fontId="4" fillId="0" borderId="0" xfId="0" applyFont="1"/>
    <xf numFmtId="10" fontId="1" fillId="0" borderId="0" xfId="0" applyNumberFormat="1" applyFont="1"/>
    <xf numFmtId="4" fontId="1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0" fontId="5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1" sqref="C1"/>
    </sheetView>
  </sheetViews>
  <sheetFormatPr defaultRowHeight="15" x14ac:dyDescent="0.25"/>
  <cols>
    <col min="1" max="1" width="12.42578125" style="1" customWidth="1"/>
    <col min="2" max="2" width="10.140625" style="1" bestFit="1" customWidth="1"/>
    <col min="3" max="3" width="10.85546875" style="1" bestFit="1" customWidth="1"/>
    <col min="4" max="4" width="9.140625" style="1"/>
    <col min="5" max="5" width="10.42578125" style="1" customWidth="1"/>
    <col min="6" max="6" width="10.85546875" style="1" bestFit="1" customWidth="1"/>
    <col min="7" max="8" width="9.140625" style="1"/>
    <col min="9" max="9" width="10.85546875" style="1" bestFit="1" customWidth="1"/>
    <col min="10" max="16384" width="9.140625" style="1"/>
  </cols>
  <sheetData>
    <row r="1" spans="1:10" s="16" customFormat="1" ht="15.75" x14ac:dyDescent="0.25">
      <c r="D1" s="17" t="s">
        <v>0</v>
      </c>
      <c r="E1" s="17"/>
    </row>
    <row r="2" spans="1:10" x14ac:dyDescent="0.25">
      <c r="A2" s="4">
        <v>38108</v>
      </c>
    </row>
    <row r="3" spans="1:10" x14ac:dyDescent="0.25">
      <c r="A3" s="1" t="s">
        <v>1</v>
      </c>
    </row>
    <row r="6" spans="1:10" x14ac:dyDescent="0.25">
      <c r="B6" s="5" t="s">
        <v>8</v>
      </c>
      <c r="C6" s="1" t="s">
        <v>12</v>
      </c>
      <c r="D6" s="5" t="s">
        <v>14</v>
      </c>
      <c r="E6" s="6" t="s">
        <v>9</v>
      </c>
      <c r="F6" s="1" t="s">
        <v>12</v>
      </c>
      <c r="G6" s="5" t="s">
        <v>13</v>
      </c>
      <c r="H6" s="6" t="s">
        <v>10</v>
      </c>
      <c r="I6" s="1" t="s">
        <v>12</v>
      </c>
      <c r="J6" s="5" t="s">
        <v>13</v>
      </c>
    </row>
    <row r="7" spans="1:10" x14ac:dyDescent="0.25">
      <c r="A7" s="1" t="s">
        <v>2</v>
      </c>
      <c r="B7" s="7">
        <v>635.4</v>
      </c>
      <c r="C7" s="8"/>
      <c r="D7" s="5"/>
      <c r="E7" s="3"/>
      <c r="F7" s="8"/>
      <c r="H7" s="3">
        <v>127.33</v>
      </c>
      <c r="I7" s="8"/>
    </row>
    <row r="8" spans="1:10" x14ac:dyDescent="0.25">
      <c r="A8" s="1" t="s">
        <v>3</v>
      </c>
      <c r="B8" s="7">
        <v>672.43</v>
      </c>
      <c r="C8" s="8">
        <f>(B8-B7)/B7</f>
        <v>5.8278249921309373E-2</v>
      </c>
      <c r="D8" s="1">
        <f>B8-B7</f>
        <v>37.029999999999973</v>
      </c>
      <c r="E8" s="3"/>
      <c r="F8" s="8"/>
      <c r="H8" s="3">
        <v>125.5</v>
      </c>
      <c r="I8" s="8">
        <f>(H8-H7)/H7</f>
        <v>-1.4372103981779615E-2</v>
      </c>
      <c r="J8" s="1">
        <f>H8-H7</f>
        <v>-1.8299999999999983</v>
      </c>
    </row>
    <row r="9" spans="1:10" x14ac:dyDescent="0.25">
      <c r="A9" s="1" t="s">
        <v>4</v>
      </c>
      <c r="B9" s="7">
        <v>708.52</v>
      </c>
      <c r="C9" s="8">
        <f>(B9-B8)/B8</f>
        <v>5.3671014083250354E-2</v>
      </c>
      <c r="D9" s="1">
        <f>B9-B8</f>
        <v>36.090000000000032</v>
      </c>
      <c r="E9" s="3">
        <v>774.05</v>
      </c>
      <c r="F9" s="8"/>
      <c r="H9" s="3">
        <v>120.47</v>
      </c>
      <c r="I9" s="8">
        <f>(H9-H8)/H8</f>
        <v>-4.0079681274900407E-2</v>
      </c>
      <c r="J9" s="1">
        <f>H9-H8</f>
        <v>-5.0300000000000011</v>
      </c>
    </row>
    <row r="10" spans="1:10" x14ac:dyDescent="0.25">
      <c r="A10" s="1" t="s">
        <v>5</v>
      </c>
      <c r="B10" s="7">
        <v>818.07</v>
      </c>
      <c r="C10" s="8">
        <f>(B10-B9)/B9</f>
        <v>0.15461807711850065</v>
      </c>
      <c r="D10" s="1">
        <f>B10-B9</f>
        <v>109.55000000000007</v>
      </c>
      <c r="E10" s="3">
        <v>893.24</v>
      </c>
      <c r="F10" s="8">
        <f>(E10-E9)/E9</f>
        <v>0.15398230088495582</v>
      </c>
      <c r="G10" s="1">
        <f>E10-E9</f>
        <v>119.19000000000005</v>
      </c>
      <c r="H10" s="3">
        <v>125.98</v>
      </c>
      <c r="I10" s="8">
        <f>(H10-H9)/H9</f>
        <v>4.5737528015273553E-2</v>
      </c>
      <c r="J10" s="1">
        <f>H10-H9</f>
        <v>5.5100000000000051</v>
      </c>
    </row>
    <row r="11" spans="1:10" x14ac:dyDescent="0.25">
      <c r="A11" s="1" t="s">
        <v>6</v>
      </c>
      <c r="B11" s="7">
        <v>949.33</v>
      </c>
      <c r="C11" s="8">
        <f>(B11-B10)/B10</f>
        <v>0.16045081716723505</v>
      </c>
      <c r="D11" s="1">
        <f>B11-B10</f>
        <v>131.26</v>
      </c>
      <c r="E11" s="3">
        <v>887.32</v>
      </c>
      <c r="F11" s="8">
        <f>(E11-E10)/E10</f>
        <v>-6.6275581030853514E-3</v>
      </c>
      <c r="G11" s="1">
        <f>E11-E10</f>
        <v>-5.9199999999999591</v>
      </c>
      <c r="H11" s="3">
        <v>137.65</v>
      </c>
      <c r="I11" s="8">
        <f>(H11-H10)/H10</f>
        <v>9.2633751389109398E-2</v>
      </c>
      <c r="J11" s="1">
        <f>H11-H10</f>
        <v>11.670000000000002</v>
      </c>
    </row>
    <row r="12" spans="1:10" x14ac:dyDescent="0.25">
      <c r="A12" s="1" t="s">
        <v>7</v>
      </c>
      <c r="B12" s="7">
        <v>1129.6500000000001</v>
      </c>
      <c r="C12" s="8">
        <f>(B12-B11)/B11</f>
        <v>0.18994448716463194</v>
      </c>
      <c r="D12" s="1">
        <f>B12-B11</f>
        <v>180.32000000000005</v>
      </c>
      <c r="E12" s="3">
        <v>971.16</v>
      </c>
      <c r="F12" s="8">
        <f>(E12-E11)/E11</f>
        <v>9.4486769147545321E-2</v>
      </c>
      <c r="G12" s="1">
        <f>E12-E11</f>
        <v>83.839999999999918</v>
      </c>
      <c r="H12" s="3">
        <v>143.72999999999999</v>
      </c>
      <c r="I12" s="8">
        <f>(H12-H11)/H11</f>
        <v>4.4169996367598864E-2</v>
      </c>
      <c r="J12" s="1">
        <f>H12-H11</f>
        <v>6.0799999999999841</v>
      </c>
    </row>
    <row r="13" spans="1:10" x14ac:dyDescent="0.25">
      <c r="C13" s="8"/>
    </row>
    <row r="15" spans="1:10" x14ac:dyDescent="0.25">
      <c r="D15" s="9" t="s">
        <v>15</v>
      </c>
    </row>
    <row r="16" spans="1:10" x14ac:dyDescent="0.25">
      <c r="J16" s="10">
        <v>0.18049999999999999</v>
      </c>
    </row>
    <row r="17" spans="1:10" x14ac:dyDescent="0.25">
      <c r="C17" s="1" t="s">
        <v>16</v>
      </c>
      <c r="E17" s="1" t="s">
        <v>9</v>
      </c>
      <c r="G17" s="1" t="s">
        <v>10</v>
      </c>
      <c r="I17" s="1" t="s">
        <v>17</v>
      </c>
      <c r="J17" s="1" t="s">
        <v>11</v>
      </c>
    </row>
    <row r="18" spans="1:10" x14ac:dyDescent="0.25">
      <c r="A18" s="1" t="s">
        <v>4</v>
      </c>
      <c r="C18" s="1">
        <v>111</v>
      </c>
      <c r="E18" s="1">
        <v>2</v>
      </c>
      <c r="G18" s="1">
        <v>34</v>
      </c>
      <c r="I18" s="1">
        <v>15834.23</v>
      </c>
      <c r="J18" s="11">
        <f>I18*0.1805</f>
        <v>2858.0785149999997</v>
      </c>
    </row>
    <row r="19" spans="1:10" x14ac:dyDescent="0.25">
      <c r="A19" s="1" t="s">
        <v>5</v>
      </c>
      <c r="C19" s="1">
        <v>90</v>
      </c>
      <c r="E19" s="1">
        <v>26</v>
      </c>
      <c r="G19" s="1">
        <v>33</v>
      </c>
    </row>
    <row r="20" spans="1:10" x14ac:dyDescent="0.25">
      <c r="A20" s="1" t="s">
        <v>6</v>
      </c>
      <c r="C20" s="1">
        <v>72</v>
      </c>
      <c r="E20" s="1">
        <v>41</v>
      </c>
      <c r="G20" s="1">
        <v>36</v>
      </c>
    </row>
    <row r="24" spans="1:10" x14ac:dyDescent="0.25">
      <c r="D24" s="2" t="s">
        <v>18</v>
      </c>
      <c r="E24" s="2"/>
      <c r="F24" s="2"/>
      <c r="G24" s="2"/>
      <c r="H24" s="2"/>
    </row>
    <row r="26" spans="1:10" ht="15.75" thickBot="1" x14ac:dyDescent="0.3"/>
    <row r="27" spans="1:10" x14ac:dyDescent="0.25">
      <c r="A27" s="3"/>
      <c r="B27" s="6" t="s">
        <v>8</v>
      </c>
      <c r="C27" s="6" t="s">
        <v>9</v>
      </c>
      <c r="D27" s="6" t="s">
        <v>10</v>
      </c>
      <c r="E27" s="6" t="s">
        <v>17</v>
      </c>
      <c r="F27" s="12" t="s">
        <v>21</v>
      </c>
    </row>
    <row r="28" spans="1:10" x14ac:dyDescent="0.25">
      <c r="A28" s="3"/>
      <c r="B28" s="3"/>
      <c r="C28" s="3"/>
      <c r="D28" s="3"/>
      <c r="E28" s="3"/>
      <c r="F28" s="13"/>
    </row>
    <row r="29" spans="1:10" x14ac:dyDescent="0.25">
      <c r="A29" s="3" t="s">
        <v>19</v>
      </c>
      <c r="B29" s="7">
        <f>D12*C20</f>
        <v>12983.040000000005</v>
      </c>
      <c r="C29" s="7">
        <f>G12*E20</f>
        <v>3437.4399999999969</v>
      </c>
      <c r="D29" s="7">
        <f>J12*G20</f>
        <v>218.87999999999943</v>
      </c>
      <c r="E29" s="7">
        <f>J18</f>
        <v>2858.0785149999997</v>
      </c>
      <c r="F29" s="14">
        <f>SUM(B29:E29)</f>
        <v>19497.438515000005</v>
      </c>
    </row>
    <row r="30" spans="1:10" x14ac:dyDescent="0.25">
      <c r="A30" s="3"/>
      <c r="B30" s="7"/>
      <c r="C30" s="7"/>
      <c r="D30" s="7"/>
      <c r="E30" s="7"/>
      <c r="F30" s="14"/>
    </row>
    <row r="31" spans="1:10" ht="15.75" thickBot="1" x14ac:dyDescent="0.3">
      <c r="A31" s="3" t="s">
        <v>20</v>
      </c>
      <c r="B31" s="7">
        <f>B29*12</f>
        <v>155796.48000000004</v>
      </c>
      <c r="C31" s="7">
        <f>C29*12</f>
        <v>41249.279999999962</v>
      </c>
      <c r="D31" s="7">
        <f>D29*12</f>
        <v>2626.5599999999931</v>
      </c>
      <c r="E31" s="7">
        <f>J18*12</f>
        <v>34296.942179999998</v>
      </c>
      <c r="F31" s="15">
        <f>SUM(B31:E31)</f>
        <v>233969.26218000002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Algonac Community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Weir</dc:creator>
  <cp:lastModifiedBy>Pat Korloch</cp:lastModifiedBy>
  <cp:lastPrinted>2004-05-10T18:36:53Z</cp:lastPrinted>
  <dcterms:created xsi:type="dcterms:W3CDTF">2004-05-10T18:14:44Z</dcterms:created>
  <dcterms:modified xsi:type="dcterms:W3CDTF">2014-10-02T18:24:23Z</dcterms:modified>
</cp:coreProperties>
</file>