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40" windowHeight="8835"/>
  </bookViews>
  <sheets>
    <sheet name="One Year Accelleration" sheetId="1" r:id="rId1"/>
    <sheet name="Two Year Accelleration" sheetId="2" r:id="rId2"/>
    <sheet name="Three Year Accelleration" sheetId="3" r:id="rId3"/>
  </sheets>
  <calcPr calcId="145621"/>
</workbook>
</file>

<file path=xl/calcChain.xml><?xml version="1.0" encoding="utf-8"?>
<calcChain xmlns="http://schemas.openxmlformats.org/spreadsheetml/2006/main">
  <c r="M4" i="3" l="1"/>
  <c r="M5" i="3"/>
  <c r="M6" i="3"/>
  <c r="M7" i="3"/>
  <c r="C8" i="3"/>
  <c r="D8" i="3"/>
  <c r="M8" i="3" s="1"/>
  <c r="M9" i="3" s="1"/>
  <c r="E8" i="3"/>
  <c r="F8" i="3"/>
  <c r="G8" i="3"/>
  <c r="H8" i="3"/>
  <c r="I8" i="3"/>
  <c r="J8" i="3"/>
  <c r="K8" i="3"/>
  <c r="L8" i="3"/>
  <c r="M15" i="3"/>
  <c r="M16" i="3"/>
  <c r="M17" i="3"/>
  <c r="F18" i="3"/>
  <c r="M18" i="3" s="1"/>
  <c r="M19" i="3" s="1"/>
  <c r="G18" i="3"/>
  <c r="H18" i="3"/>
  <c r="I18" i="3"/>
  <c r="J18" i="3"/>
  <c r="K18" i="3"/>
  <c r="L18" i="3"/>
  <c r="L19" i="3" s="1"/>
  <c r="L22" i="3" s="1"/>
  <c r="L9" i="3"/>
  <c r="K9" i="3"/>
  <c r="K19" i="3"/>
  <c r="K22" i="3" s="1"/>
  <c r="J9" i="3"/>
  <c r="J19" i="3"/>
  <c r="J22" i="3"/>
  <c r="I9" i="3"/>
  <c r="I19" i="3"/>
  <c r="I22" i="3" s="1"/>
  <c r="H9" i="3"/>
  <c r="H19" i="3"/>
  <c r="H22" i="3"/>
  <c r="G9" i="3"/>
  <c r="G19" i="3"/>
  <c r="G22" i="3" s="1"/>
  <c r="F9" i="3"/>
  <c r="F19" i="3"/>
  <c r="F22" i="3"/>
  <c r="E9" i="3"/>
  <c r="E19" i="3"/>
  <c r="E22" i="3" s="1"/>
  <c r="D9" i="3"/>
  <c r="D19" i="3"/>
  <c r="D22" i="3"/>
  <c r="C9" i="3"/>
  <c r="C19" i="3"/>
  <c r="C22" i="3" s="1"/>
  <c r="B9" i="3"/>
  <c r="B19" i="3"/>
  <c r="B22" i="3"/>
  <c r="M4" i="2"/>
  <c r="M5" i="2"/>
  <c r="M6" i="2"/>
  <c r="M7" i="2"/>
  <c r="C8" i="2"/>
  <c r="D8" i="2"/>
  <c r="M8" i="2" s="1"/>
  <c r="M9" i="2" s="1"/>
  <c r="M22" i="2" s="1"/>
  <c r="E8" i="2"/>
  <c r="F8" i="2"/>
  <c r="G8" i="2"/>
  <c r="H8" i="2"/>
  <c r="H9" i="2" s="1"/>
  <c r="H22" i="2" s="1"/>
  <c r="I8" i="2"/>
  <c r="J8" i="2"/>
  <c r="J9" i="2" s="1"/>
  <c r="J22" i="2" s="1"/>
  <c r="K8" i="2"/>
  <c r="L8" i="2"/>
  <c r="L9" i="2" s="1"/>
  <c r="L22" i="2" s="1"/>
  <c r="M15" i="2"/>
  <c r="M16" i="2"/>
  <c r="M19" i="2" s="1"/>
  <c r="M17" i="2"/>
  <c r="E18" i="2"/>
  <c r="E19" i="2" s="1"/>
  <c r="E22" i="2" s="1"/>
  <c r="F18" i="2"/>
  <c r="G18" i="2"/>
  <c r="G19" i="2" s="1"/>
  <c r="G22" i="2" s="1"/>
  <c r="H18" i="2"/>
  <c r="I18" i="2"/>
  <c r="I19" i="2" s="1"/>
  <c r="I22" i="2" s="1"/>
  <c r="J18" i="2"/>
  <c r="K18" i="2"/>
  <c r="K19" i="2" s="1"/>
  <c r="K22" i="2" s="1"/>
  <c r="L18" i="2"/>
  <c r="M18" i="2"/>
  <c r="L19" i="2"/>
  <c r="K9" i="2"/>
  <c r="J19" i="2"/>
  <c r="I9" i="2"/>
  <c r="H19" i="2"/>
  <c r="G9" i="2"/>
  <c r="F9" i="2"/>
  <c r="F19" i="2"/>
  <c r="F22" i="2" s="1"/>
  <c r="E9" i="2"/>
  <c r="D9" i="2"/>
  <c r="D19" i="2"/>
  <c r="D22" i="2" s="1"/>
  <c r="C9" i="2"/>
  <c r="C19" i="2"/>
  <c r="C22" i="2"/>
  <c r="B9" i="2"/>
  <c r="B19" i="2"/>
  <c r="B22" i="2" s="1"/>
  <c r="M6" i="1"/>
  <c r="M7" i="1"/>
  <c r="M5" i="1"/>
  <c r="M9" i="1" s="1"/>
  <c r="M4" i="1"/>
  <c r="D8" i="1"/>
  <c r="D9" i="1" s="1"/>
  <c r="D22" i="1" s="1"/>
  <c r="E8" i="1"/>
  <c r="F8" i="1"/>
  <c r="F9" i="1" s="1"/>
  <c r="F22" i="1" s="1"/>
  <c r="G8" i="1"/>
  <c r="H8" i="1"/>
  <c r="H9" i="1" s="1"/>
  <c r="H22" i="1" s="1"/>
  <c r="I8" i="1"/>
  <c r="J8" i="1"/>
  <c r="J9" i="1" s="1"/>
  <c r="J22" i="1" s="1"/>
  <c r="K8" i="1"/>
  <c r="L8" i="1"/>
  <c r="L9" i="1" s="1"/>
  <c r="L22" i="1" s="1"/>
  <c r="C8" i="1"/>
  <c r="M8" i="1"/>
  <c r="C9" i="1"/>
  <c r="C22" i="1" s="1"/>
  <c r="E9" i="1"/>
  <c r="E22" i="1" s="1"/>
  <c r="G9" i="1"/>
  <c r="G22" i="1" s="1"/>
  <c r="I9" i="1"/>
  <c r="I22" i="1" s="1"/>
  <c r="K9" i="1"/>
  <c r="K22" i="1" s="1"/>
  <c r="L18" i="1"/>
  <c r="F18" i="1"/>
  <c r="G18" i="1"/>
  <c r="H18" i="1"/>
  <c r="I18" i="1"/>
  <c r="J18" i="1"/>
  <c r="K18" i="1"/>
  <c r="E18" i="1"/>
  <c r="D18" i="1"/>
  <c r="M18" i="1" s="1"/>
  <c r="M19" i="1" s="1"/>
  <c r="M17" i="1"/>
  <c r="M16" i="1"/>
  <c r="M15" i="1"/>
  <c r="C19" i="1"/>
  <c r="D19" i="1"/>
  <c r="E19" i="1"/>
  <c r="F19" i="1"/>
  <c r="G19" i="1"/>
  <c r="H19" i="1"/>
  <c r="I19" i="1"/>
  <c r="J19" i="1"/>
  <c r="K19" i="1"/>
  <c r="L19" i="1"/>
  <c r="B19" i="1"/>
  <c r="B22" i="1" s="1"/>
  <c r="B9" i="1"/>
  <c r="M22" i="3" l="1"/>
  <c r="M22" i="1"/>
</calcChain>
</file>

<file path=xl/sharedStrings.xml><?xml version="1.0" encoding="utf-8"?>
<sst xmlns="http://schemas.openxmlformats.org/spreadsheetml/2006/main" count="144" uniqueCount="33">
  <si>
    <t>WITH ERI PLAN</t>
  </si>
  <si>
    <t>Year 1</t>
  </si>
  <si>
    <t>Year 2</t>
  </si>
  <si>
    <t>Year 3</t>
  </si>
  <si>
    <t>Year 4</t>
  </si>
  <si>
    <t>Year 5</t>
  </si>
  <si>
    <t>Year 6</t>
  </si>
  <si>
    <t xml:space="preserve">Year 7 </t>
  </si>
  <si>
    <t>Year 8</t>
  </si>
  <si>
    <t>Year 9</t>
  </si>
  <si>
    <t>Year 10</t>
  </si>
  <si>
    <t xml:space="preserve">Year 11 </t>
  </si>
  <si>
    <t>Totals</t>
  </si>
  <si>
    <t>Retiring Teacher</t>
  </si>
  <si>
    <t>Retiring Benefits</t>
  </si>
  <si>
    <t>ERI Payments</t>
  </si>
  <si>
    <t>Replacement Teacher</t>
  </si>
  <si>
    <t>Replacement Benefits</t>
  </si>
  <si>
    <t>Total Cost</t>
  </si>
  <si>
    <t>WITHOUT ERI PLAN</t>
  </si>
  <si>
    <t>Net Cost (Savings)</t>
  </si>
  <si>
    <t>Due to ERI Plan</t>
  </si>
  <si>
    <t>Assumptions</t>
  </si>
  <si>
    <t>Three year ERI of $45,000 with $15,000/per year</t>
  </si>
  <si>
    <t>Retiring Teacher at MA+30 Step 12</t>
  </si>
  <si>
    <t>New Hire at BA Step 1</t>
  </si>
  <si>
    <t>New Hire completes MA after 5 years</t>
  </si>
  <si>
    <t>Benefits include retirement and FICA only at current rates</t>
  </si>
  <si>
    <t>2007-2008 rates used throughout</t>
  </si>
  <si>
    <t>Assumption in this table is that without an ERI the teacher would retire the following year</t>
  </si>
  <si>
    <t>Assumption in this table is that without an ERI the teacher would retire after two years</t>
  </si>
  <si>
    <t>Assumption in this table is that without an ERI the teacher would retire after three years</t>
  </si>
  <si>
    <t>Year 1 is the final year of service if ERI is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</si>
</sst>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1" fontId="3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" fontId="3" fillId="0" borderId="6" xfId="0" applyNumberFormat="1" applyFont="1" applyBorder="1"/>
    <xf numFmtId="1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tabSelected="1" zoomScaleNormal="100" workbookViewId="0">
      <selection activeCell="G30" sqref="G30"/>
    </sheetView>
  </sheetViews>
  <sheetFormatPr defaultRowHeight="11.25" x14ac:dyDescent="0.2"/>
  <cols>
    <col min="1" max="1" width="19.42578125" style="2" bestFit="1" customWidth="1"/>
    <col min="2" max="16384" width="9.140625" style="2"/>
  </cols>
  <sheetData>
    <row r="1" spans="1:13" s="1" customFormat="1" x14ac:dyDescent="0.2">
      <c r="A1" s="1" t="s">
        <v>0</v>
      </c>
    </row>
    <row r="2" spans="1:13" s="1" customFormat="1" x14ac:dyDescent="0.2"/>
    <row r="3" spans="1:13" s="1" customFormat="1" x14ac:dyDescent="0.2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x14ac:dyDescent="0.2">
      <c r="A4" s="3" t="s">
        <v>13</v>
      </c>
      <c r="B4" s="3">
        <v>71181</v>
      </c>
      <c r="C4" s="3"/>
      <c r="D4" s="3"/>
      <c r="E4" s="3"/>
      <c r="F4" s="3"/>
      <c r="G4" s="3"/>
      <c r="H4" s="3"/>
      <c r="I4" s="3"/>
      <c r="J4" s="3"/>
      <c r="K4" s="3"/>
      <c r="L4" s="3"/>
      <c r="M4" s="3">
        <f>SUM(B4:L4)</f>
        <v>71181</v>
      </c>
    </row>
    <row r="5" spans="1:13" x14ac:dyDescent="0.2">
      <c r="A5" s="3" t="s">
        <v>14</v>
      </c>
      <c r="B5" s="3">
        <v>17347</v>
      </c>
      <c r="C5" s="3"/>
      <c r="D5" s="3"/>
      <c r="E5" s="3"/>
      <c r="F5" s="3"/>
      <c r="G5" s="3"/>
      <c r="H5" s="3"/>
      <c r="I5" s="3"/>
      <c r="J5" s="3"/>
      <c r="K5" s="3"/>
      <c r="L5" s="3"/>
      <c r="M5" s="3">
        <f>SUM(B5:L5)</f>
        <v>17347</v>
      </c>
    </row>
    <row r="6" spans="1:13" x14ac:dyDescent="0.2">
      <c r="A6" s="3" t="s">
        <v>15</v>
      </c>
      <c r="B6" s="4"/>
      <c r="C6" s="3">
        <v>15000</v>
      </c>
      <c r="D6" s="3">
        <v>15000</v>
      </c>
      <c r="E6" s="3">
        <v>15000</v>
      </c>
      <c r="F6" s="3"/>
      <c r="G6" s="3"/>
      <c r="H6" s="3"/>
      <c r="I6" s="3"/>
      <c r="J6" s="3"/>
      <c r="K6" s="3"/>
      <c r="L6" s="3"/>
      <c r="M6" s="4">
        <f>SUM(B6:L6)</f>
        <v>45000</v>
      </c>
    </row>
    <row r="7" spans="1:13" x14ac:dyDescent="0.2">
      <c r="A7" s="3" t="s">
        <v>16</v>
      </c>
      <c r="B7" s="3"/>
      <c r="C7" s="3">
        <v>34487</v>
      </c>
      <c r="D7" s="3">
        <v>36493</v>
      </c>
      <c r="E7" s="3">
        <v>38496</v>
      </c>
      <c r="F7" s="3">
        <v>40500</v>
      </c>
      <c r="G7" s="3">
        <v>42505</v>
      </c>
      <c r="H7" s="3">
        <v>48276</v>
      </c>
      <c r="I7" s="3">
        <v>50459</v>
      </c>
      <c r="J7" s="3">
        <v>52641</v>
      </c>
      <c r="K7" s="3">
        <v>54823</v>
      </c>
      <c r="L7" s="3">
        <v>57004</v>
      </c>
      <c r="M7" s="3">
        <f>SUM(C7:L7)</f>
        <v>455684</v>
      </c>
    </row>
    <row r="8" spans="1:13" x14ac:dyDescent="0.2">
      <c r="A8" s="3" t="s">
        <v>17</v>
      </c>
      <c r="B8" s="3"/>
      <c r="C8" s="5">
        <f>+C7*0.2437</f>
        <v>8404.4819000000007</v>
      </c>
      <c r="D8" s="5">
        <f t="shared" ref="D8:L8" si="0">+D7*0.2437</f>
        <v>8893.3441000000003</v>
      </c>
      <c r="E8" s="5">
        <f t="shared" si="0"/>
        <v>9381.4752000000008</v>
      </c>
      <c r="F8" s="5">
        <f t="shared" si="0"/>
        <v>9869.85</v>
      </c>
      <c r="G8" s="5">
        <f t="shared" si="0"/>
        <v>10358.468500000001</v>
      </c>
      <c r="H8" s="5">
        <f t="shared" si="0"/>
        <v>11764.861199999999</v>
      </c>
      <c r="I8" s="5">
        <f t="shared" si="0"/>
        <v>12296.8583</v>
      </c>
      <c r="J8" s="5">
        <f t="shared" si="0"/>
        <v>12828.611699999999</v>
      </c>
      <c r="K8" s="5">
        <f t="shared" si="0"/>
        <v>13360.365100000001</v>
      </c>
      <c r="L8" s="5">
        <f t="shared" si="0"/>
        <v>13891.8748</v>
      </c>
      <c r="M8" s="5">
        <f>SUM(C8:L8)</f>
        <v>111050.1908</v>
      </c>
    </row>
    <row r="9" spans="1:13" x14ac:dyDescent="0.2">
      <c r="A9" s="3" t="s">
        <v>18</v>
      </c>
      <c r="B9" s="3">
        <f>SUM(B4:B8)</f>
        <v>88528</v>
      </c>
      <c r="C9" s="5">
        <f t="shared" ref="C9:M9" si="1">SUM(C4:C8)</f>
        <v>57891.481899999999</v>
      </c>
      <c r="D9" s="5">
        <f t="shared" si="1"/>
        <v>60386.344100000002</v>
      </c>
      <c r="E9" s="5">
        <f t="shared" si="1"/>
        <v>62877.475200000001</v>
      </c>
      <c r="F9" s="5">
        <f t="shared" si="1"/>
        <v>50369.85</v>
      </c>
      <c r="G9" s="5">
        <f t="shared" si="1"/>
        <v>52863.468500000003</v>
      </c>
      <c r="H9" s="5">
        <f t="shared" si="1"/>
        <v>60040.861199999999</v>
      </c>
      <c r="I9" s="5">
        <f t="shared" si="1"/>
        <v>62755.8583</v>
      </c>
      <c r="J9" s="5">
        <f t="shared" si="1"/>
        <v>65469.611700000001</v>
      </c>
      <c r="K9" s="5">
        <f t="shared" si="1"/>
        <v>68183.365099999995</v>
      </c>
      <c r="L9" s="5">
        <f t="shared" si="1"/>
        <v>70895.874800000005</v>
      </c>
      <c r="M9" s="5">
        <f t="shared" si="1"/>
        <v>700262.19079999998</v>
      </c>
    </row>
    <row r="12" spans="1:13" s="1" customFormat="1" x14ac:dyDescent="0.2">
      <c r="A12" s="1" t="s">
        <v>19</v>
      </c>
    </row>
    <row r="14" spans="1:13" x14ac:dyDescent="0.2">
      <c r="A14" s="1"/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</row>
    <row r="15" spans="1:13" x14ac:dyDescent="0.2">
      <c r="A15" s="3" t="s">
        <v>13</v>
      </c>
      <c r="B15" s="3">
        <v>71181</v>
      </c>
      <c r="C15" s="3">
        <v>71181</v>
      </c>
      <c r="D15" s="3"/>
      <c r="E15" s="3"/>
      <c r="F15" s="3"/>
      <c r="G15" s="3"/>
      <c r="H15" s="3"/>
      <c r="I15" s="3"/>
      <c r="J15" s="3"/>
      <c r="K15" s="3"/>
      <c r="L15" s="3"/>
      <c r="M15" s="3">
        <f>SUM(B15:L15)</f>
        <v>142362</v>
      </c>
    </row>
    <row r="16" spans="1:13" x14ac:dyDescent="0.2">
      <c r="A16" s="3" t="s">
        <v>14</v>
      </c>
      <c r="B16" s="3">
        <v>17347</v>
      </c>
      <c r="C16" s="3">
        <v>17347</v>
      </c>
      <c r="D16" s="3"/>
      <c r="E16" s="3"/>
      <c r="F16" s="3"/>
      <c r="G16" s="3"/>
      <c r="H16" s="3"/>
      <c r="I16" s="3"/>
      <c r="J16" s="3"/>
      <c r="K16" s="3"/>
      <c r="L16" s="3"/>
      <c r="M16" s="3">
        <f>SUM(B16:L16)</f>
        <v>34694</v>
      </c>
    </row>
    <row r="17" spans="1:13" x14ac:dyDescent="0.2">
      <c r="A17" s="3" t="s">
        <v>16</v>
      </c>
      <c r="B17" s="3"/>
      <c r="C17" s="3"/>
      <c r="D17" s="3">
        <v>34487</v>
      </c>
      <c r="E17" s="3">
        <v>36493</v>
      </c>
      <c r="F17" s="3">
        <v>38496</v>
      </c>
      <c r="G17" s="3">
        <v>40500</v>
      </c>
      <c r="H17" s="3">
        <v>42505</v>
      </c>
      <c r="I17" s="3">
        <v>48276</v>
      </c>
      <c r="J17" s="3">
        <v>50459</v>
      </c>
      <c r="K17" s="3">
        <v>52641</v>
      </c>
      <c r="L17" s="3">
        <v>54823</v>
      </c>
      <c r="M17" s="3">
        <f>SUM(B17:L17)</f>
        <v>398680</v>
      </c>
    </row>
    <row r="18" spans="1:13" x14ac:dyDescent="0.2">
      <c r="A18" s="3" t="s">
        <v>17</v>
      </c>
      <c r="B18" s="3"/>
      <c r="C18" s="3"/>
      <c r="D18" s="5">
        <f>+D17*0.2437</f>
        <v>8404.4819000000007</v>
      </c>
      <c r="E18" s="5">
        <f>+E17*0.2437</f>
        <v>8893.3441000000003</v>
      </c>
      <c r="F18" s="5">
        <f t="shared" ref="F18:L18" si="2">+F17*0.2437</f>
        <v>9381.4752000000008</v>
      </c>
      <c r="G18" s="5">
        <f t="shared" si="2"/>
        <v>9869.85</v>
      </c>
      <c r="H18" s="5">
        <f t="shared" si="2"/>
        <v>10358.468500000001</v>
      </c>
      <c r="I18" s="5">
        <f t="shared" si="2"/>
        <v>11764.861199999999</v>
      </c>
      <c r="J18" s="5">
        <f t="shared" si="2"/>
        <v>12296.8583</v>
      </c>
      <c r="K18" s="5">
        <f t="shared" si="2"/>
        <v>12828.611699999999</v>
      </c>
      <c r="L18" s="5">
        <f t="shared" si="2"/>
        <v>13360.365100000001</v>
      </c>
      <c r="M18" s="5">
        <f>SUM(D18:L18)</f>
        <v>97158.315999999992</v>
      </c>
    </row>
    <row r="19" spans="1:13" x14ac:dyDescent="0.2">
      <c r="A19" s="3" t="s">
        <v>18</v>
      </c>
      <c r="B19" s="3">
        <f>SUM(B15:B18)</f>
        <v>88528</v>
      </c>
      <c r="C19" s="3">
        <f t="shared" ref="C19:M19" si="3">SUM(C15:C18)</f>
        <v>88528</v>
      </c>
      <c r="D19" s="5">
        <f t="shared" si="3"/>
        <v>42891.481899999999</v>
      </c>
      <c r="E19" s="5">
        <f t="shared" si="3"/>
        <v>45386.344100000002</v>
      </c>
      <c r="F19" s="5">
        <f t="shared" si="3"/>
        <v>47877.475200000001</v>
      </c>
      <c r="G19" s="5">
        <f t="shared" si="3"/>
        <v>50369.85</v>
      </c>
      <c r="H19" s="5">
        <f t="shared" si="3"/>
        <v>52863.468500000003</v>
      </c>
      <c r="I19" s="5">
        <f t="shared" si="3"/>
        <v>60040.861199999999</v>
      </c>
      <c r="J19" s="5">
        <f t="shared" si="3"/>
        <v>62755.8583</v>
      </c>
      <c r="K19" s="5">
        <f t="shared" si="3"/>
        <v>65469.611700000001</v>
      </c>
      <c r="L19" s="5">
        <f t="shared" si="3"/>
        <v>68183.365099999995</v>
      </c>
      <c r="M19" s="5">
        <f t="shared" si="3"/>
        <v>672894.31599999999</v>
      </c>
    </row>
    <row r="21" spans="1:13" x14ac:dyDescent="0.2">
      <c r="A21" s="6" t="s">
        <v>20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1:13" x14ac:dyDescent="0.2">
      <c r="A22" s="9" t="s">
        <v>21</v>
      </c>
      <c r="B22" s="10">
        <f>+B9-B19</f>
        <v>0</v>
      </c>
      <c r="C22" s="11">
        <f t="shared" ref="C22:M22" si="4">+C9-C19</f>
        <v>-30636.518100000001</v>
      </c>
      <c r="D22" s="11">
        <f t="shared" si="4"/>
        <v>17494.862200000003</v>
      </c>
      <c r="E22" s="11">
        <f t="shared" si="4"/>
        <v>17491.131099999999</v>
      </c>
      <c r="F22" s="11">
        <f t="shared" si="4"/>
        <v>2492.3747999999978</v>
      </c>
      <c r="G22" s="11">
        <f t="shared" si="4"/>
        <v>2493.6185000000041</v>
      </c>
      <c r="H22" s="11">
        <f t="shared" si="4"/>
        <v>7177.3926999999967</v>
      </c>
      <c r="I22" s="11">
        <f t="shared" si="4"/>
        <v>2714.9971000000005</v>
      </c>
      <c r="J22" s="11">
        <f t="shared" si="4"/>
        <v>2713.7534000000014</v>
      </c>
      <c r="K22" s="11">
        <f t="shared" si="4"/>
        <v>2713.7533999999941</v>
      </c>
      <c r="L22" s="11">
        <f t="shared" si="4"/>
        <v>2712.5097000000096</v>
      </c>
      <c r="M22" s="12">
        <f t="shared" si="4"/>
        <v>27367.874799999991</v>
      </c>
    </row>
    <row r="25" spans="1:13" s="1" customFormat="1" x14ac:dyDescent="0.2">
      <c r="A25" s="1" t="s">
        <v>22</v>
      </c>
    </row>
    <row r="26" spans="1:13" x14ac:dyDescent="0.2">
      <c r="A26" s="2" t="s">
        <v>23</v>
      </c>
    </row>
    <row r="27" spans="1:13" x14ac:dyDescent="0.2">
      <c r="A27" s="2" t="s">
        <v>24</v>
      </c>
    </row>
    <row r="28" spans="1:13" x14ac:dyDescent="0.2">
      <c r="A28" s="2" t="s">
        <v>25</v>
      </c>
    </row>
    <row r="29" spans="1:13" x14ac:dyDescent="0.2">
      <c r="A29" s="2" t="s">
        <v>26</v>
      </c>
    </row>
    <row r="30" spans="1:13" x14ac:dyDescent="0.2">
      <c r="A30" s="2" t="s">
        <v>27</v>
      </c>
    </row>
    <row r="31" spans="1:13" x14ac:dyDescent="0.2">
      <c r="A31" s="2" t="s">
        <v>28</v>
      </c>
    </row>
    <row r="32" spans="1:13" x14ac:dyDescent="0.2">
      <c r="A32" s="2" t="s">
        <v>29</v>
      </c>
    </row>
    <row r="33" spans="1:1" x14ac:dyDescent="0.2">
      <c r="A33" s="2" t="s">
        <v>32</v>
      </c>
    </row>
  </sheetData>
  <phoneticPr fontId="1" type="noConversion"/>
  <pageMargins left="0.5" right="0.5" top="1" bottom="1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3"/>
  <sheetViews>
    <sheetView zoomScaleNormal="100" zoomScaleSheetLayoutView="100" workbookViewId="0">
      <selection activeCell="F27" sqref="F27"/>
    </sheetView>
  </sheetViews>
  <sheetFormatPr defaultRowHeight="11.25" x14ac:dyDescent="0.2"/>
  <cols>
    <col min="1" max="1" width="20.140625" style="2" customWidth="1"/>
    <col min="2" max="16384" width="9.140625" style="2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x14ac:dyDescent="0.2">
      <c r="A4" s="3" t="s">
        <v>13</v>
      </c>
      <c r="B4" s="3">
        <v>71181</v>
      </c>
      <c r="C4" s="3"/>
      <c r="D4" s="3"/>
      <c r="E4" s="3"/>
      <c r="F4" s="3"/>
      <c r="G4" s="3"/>
      <c r="H4" s="3"/>
      <c r="I4" s="3"/>
      <c r="J4" s="3"/>
      <c r="K4" s="3"/>
      <c r="L4" s="3"/>
      <c r="M4" s="3">
        <f>SUM(B4:L4)</f>
        <v>71181</v>
      </c>
    </row>
    <row r="5" spans="1:13" x14ac:dyDescent="0.2">
      <c r="A5" s="3" t="s">
        <v>14</v>
      </c>
      <c r="B5" s="3">
        <v>17347</v>
      </c>
      <c r="C5" s="3"/>
      <c r="D5" s="3"/>
      <c r="E5" s="3"/>
      <c r="F5" s="3"/>
      <c r="G5" s="3"/>
      <c r="H5" s="3"/>
      <c r="I5" s="3"/>
      <c r="J5" s="3"/>
      <c r="K5" s="3"/>
      <c r="L5" s="3"/>
      <c r="M5" s="3">
        <f>SUM(B5:L5)</f>
        <v>17347</v>
      </c>
    </row>
    <row r="6" spans="1:13" x14ac:dyDescent="0.2">
      <c r="A6" s="3" t="s">
        <v>15</v>
      </c>
      <c r="B6" s="4"/>
      <c r="C6" s="3">
        <v>15000</v>
      </c>
      <c r="D6" s="3">
        <v>15000</v>
      </c>
      <c r="E6" s="3">
        <v>15000</v>
      </c>
      <c r="F6" s="3"/>
      <c r="G6" s="3"/>
      <c r="H6" s="3"/>
      <c r="I6" s="3"/>
      <c r="J6" s="3"/>
      <c r="K6" s="3"/>
      <c r="L6" s="3"/>
      <c r="M6" s="4">
        <f>SUM(B6:L6)</f>
        <v>45000</v>
      </c>
    </row>
    <row r="7" spans="1:13" x14ac:dyDescent="0.2">
      <c r="A7" s="3" t="s">
        <v>16</v>
      </c>
      <c r="B7" s="3"/>
      <c r="C7" s="3">
        <v>34487</v>
      </c>
      <c r="D7" s="3">
        <v>36493</v>
      </c>
      <c r="E7" s="3">
        <v>38496</v>
      </c>
      <c r="F7" s="3">
        <v>40500</v>
      </c>
      <c r="G7" s="3">
        <v>42505</v>
      </c>
      <c r="H7" s="3">
        <v>48276</v>
      </c>
      <c r="I7" s="3">
        <v>50459</v>
      </c>
      <c r="J7" s="3">
        <v>52641</v>
      </c>
      <c r="K7" s="3">
        <v>54823</v>
      </c>
      <c r="L7" s="3">
        <v>57004</v>
      </c>
      <c r="M7" s="3">
        <f>SUM(C7:L7)</f>
        <v>455684</v>
      </c>
    </row>
    <row r="8" spans="1:13" x14ac:dyDescent="0.2">
      <c r="A8" s="3" t="s">
        <v>17</v>
      </c>
      <c r="B8" s="3"/>
      <c r="C8" s="5">
        <f>+C7*0.2437</f>
        <v>8404.4819000000007</v>
      </c>
      <c r="D8" s="5">
        <f t="shared" ref="D8:L8" si="0">+D7*0.2437</f>
        <v>8893.3441000000003</v>
      </c>
      <c r="E8" s="5">
        <f t="shared" si="0"/>
        <v>9381.4752000000008</v>
      </c>
      <c r="F8" s="5">
        <f t="shared" si="0"/>
        <v>9869.85</v>
      </c>
      <c r="G8" s="5">
        <f t="shared" si="0"/>
        <v>10358.468500000001</v>
      </c>
      <c r="H8" s="5">
        <f t="shared" si="0"/>
        <v>11764.861199999999</v>
      </c>
      <c r="I8" s="5">
        <f t="shared" si="0"/>
        <v>12296.8583</v>
      </c>
      <c r="J8" s="5">
        <f t="shared" si="0"/>
        <v>12828.611699999999</v>
      </c>
      <c r="K8" s="5">
        <f t="shared" si="0"/>
        <v>13360.365100000001</v>
      </c>
      <c r="L8" s="5">
        <f t="shared" si="0"/>
        <v>13891.8748</v>
      </c>
      <c r="M8" s="5">
        <f>SUM(C8:L8)</f>
        <v>111050.1908</v>
      </c>
    </row>
    <row r="9" spans="1:13" x14ac:dyDescent="0.2">
      <c r="A9" s="3" t="s">
        <v>18</v>
      </c>
      <c r="B9" s="3">
        <f>SUM(B4:B8)</f>
        <v>88528</v>
      </c>
      <c r="C9" s="5">
        <f t="shared" ref="C9:M9" si="1">SUM(C4:C8)</f>
        <v>57891.481899999999</v>
      </c>
      <c r="D9" s="5">
        <f t="shared" si="1"/>
        <v>60386.344100000002</v>
      </c>
      <c r="E9" s="5">
        <f t="shared" si="1"/>
        <v>62877.475200000001</v>
      </c>
      <c r="F9" s="5">
        <f t="shared" si="1"/>
        <v>50369.85</v>
      </c>
      <c r="G9" s="5">
        <f t="shared" si="1"/>
        <v>52863.468500000003</v>
      </c>
      <c r="H9" s="5">
        <f t="shared" si="1"/>
        <v>60040.861199999999</v>
      </c>
      <c r="I9" s="5">
        <f t="shared" si="1"/>
        <v>62755.8583</v>
      </c>
      <c r="J9" s="5">
        <f t="shared" si="1"/>
        <v>65469.611700000001</v>
      </c>
      <c r="K9" s="5">
        <f t="shared" si="1"/>
        <v>68183.365099999995</v>
      </c>
      <c r="L9" s="5">
        <f t="shared" si="1"/>
        <v>70895.874800000005</v>
      </c>
      <c r="M9" s="5">
        <f t="shared" si="1"/>
        <v>700262.19079999998</v>
      </c>
    </row>
    <row r="12" spans="1:13" x14ac:dyDescent="0.2">
      <c r="A12" s="1" t="s">
        <v>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4" spans="1:13" x14ac:dyDescent="0.2">
      <c r="A14" s="1"/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</row>
    <row r="15" spans="1:13" x14ac:dyDescent="0.2">
      <c r="A15" s="3" t="s">
        <v>13</v>
      </c>
      <c r="B15" s="3">
        <v>71181</v>
      </c>
      <c r="C15" s="3">
        <v>71181</v>
      </c>
      <c r="D15" s="3">
        <v>71181</v>
      </c>
      <c r="E15" s="3"/>
      <c r="F15" s="3"/>
      <c r="G15" s="3"/>
      <c r="H15" s="3"/>
      <c r="I15" s="3"/>
      <c r="J15" s="3"/>
      <c r="K15" s="3"/>
      <c r="L15" s="3"/>
      <c r="M15" s="3">
        <f>SUM(B15:L15)</f>
        <v>213543</v>
      </c>
    </row>
    <row r="16" spans="1:13" x14ac:dyDescent="0.2">
      <c r="A16" s="3" t="s">
        <v>14</v>
      </c>
      <c r="B16" s="3">
        <v>17347</v>
      </c>
      <c r="C16" s="3">
        <v>17347</v>
      </c>
      <c r="D16" s="3">
        <v>17347</v>
      </c>
      <c r="E16" s="3"/>
      <c r="F16" s="3"/>
      <c r="G16" s="3"/>
      <c r="H16" s="3"/>
      <c r="I16" s="3"/>
      <c r="J16" s="3"/>
      <c r="K16" s="3"/>
      <c r="L16" s="3"/>
      <c r="M16" s="3">
        <f>SUM(B16:L16)</f>
        <v>52041</v>
      </c>
    </row>
    <row r="17" spans="1:13" x14ac:dyDescent="0.2">
      <c r="A17" s="3" t="s">
        <v>16</v>
      </c>
      <c r="B17" s="3"/>
      <c r="C17" s="3"/>
      <c r="D17" s="3"/>
      <c r="E17" s="3">
        <v>34487</v>
      </c>
      <c r="F17" s="3">
        <v>36493</v>
      </c>
      <c r="G17" s="3">
        <v>38496</v>
      </c>
      <c r="H17" s="3">
        <v>40500</v>
      </c>
      <c r="I17" s="3">
        <v>42505</v>
      </c>
      <c r="J17" s="3">
        <v>48276</v>
      </c>
      <c r="K17" s="3">
        <v>50459</v>
      </c>
      <c r="L17" s="3">
        <v>52641</v>
      </c>
      <c r="M17" s="3">
        <f>SUM(B17:L17)</f>
        <v>343857</v>
      </c>
    </row>
    <row r="18" spans="1:13" x14ac:dyDescent="0.2">
      <c r="A18" s="3" t="s">
        <v>17</v>
      </c>
      <c r="B18" s="3"/>
      <c r="C18" s="3"/>
      <c r="D18" s="3"/>
      <c r="E18" s="5">
        <f t="shared" ref="E18:L18" si="2">+E17*0.2437</f>
        <v>8404.4819000000007</v>
      </c>
      <c r="F18" s="5">
        <f t="shared" si="2"/>
        <v>8893.3441000000003</v>
      </c>
      <c r="G18" s="5">
        <f t="shared" si="2"/>
        <v>9381.4752000000008</v>
      </c>
      <c r="H18" s="5">
        <f t="shared" si="2"/>
        <v>9869.85</v>
      </c>
      <c r="I18" s="5">
        <f t="shared" si="2"/>
        <v>10358.468500000001</v>
      </c>
      <c r="J18" s="5">
        <f t="shared" si="2"/>
        <v>11764.861199999999</v>
      </c>
      <c r="K18" s="5">
        <f t="shared" si="2"/>
        <v>12296.8583</v>
      </c>
      <c r="L18" s="5">
        <f t="shared" si="2"/>
        <v>12828.611699999999</v>
      </c>
      <c r="M18" s="5">
        <f>SUM(E18:L18)</f>
        <v>83797.950899999996</v>
      </c>
    </row>
    <row r="19" spans="1:13" x14ac:dyDescent="0.2">
      <c r="A19" s="3" t="s">
        <v>18</v>
      </c>
      <c r="B19" s="3">
        <f>SUM(B15:B18)</f>
        <v>88528</v>
      </c>
      <c r="C19" s="3">
        <f t="shared" ref="C19:M19" si="3">SUM(C15:C18)</f>
        <v>88528</v>
      </c>
      <c r="D19" s="5">
        <f t="shared" si="3"/>
        <v>88528</v>
      </c>
      <c r="E19" s="5">
        <f t="shared" si="3"/>
        <v>42891.481899999999</v>
      </c>
      <c r="F19" s="5">
        <f t="shared" si="3"/>
        <v>45386.344100000002</v>
      </c>
      <c r="G19" s="5">
        <f t="shared" si="3"/>
        <v>47877.475200000001</v>
      </c>
      <c r="H19" s="5">
        <f t="shared" si="3"/>
        <v>50369.85</v>
      </c>
      <c r="I19" s="5">
        <f t="shared" si="3"/>
        <v>52863.468500000003</v>
      </c>
      <c r="J19" s="5">
        <f t="shared" si="3"/>
        <v>60040.861199999999</v>
      </c>
      <c r="K19" s="5">
        <f t="shared" si="3"/>
        <v>62755.8583</v>
      </c>
      <c r="L19" s="5">
        <f>SUM(L15:L18)</f>
        <v>65469.611700000001</v>
      </c>
      <c r="M19" s="5">
        <f t="shared" si="3"/>
        <v>693238.95090000005</v>
      </c>
    </row>
    <row r="21" spans="1:13" x14ac:dyDescent="0.2">
      <c r="A21" s="6" t="s">
        <v>20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1:13" x14ac:dyDescent="0.2">
      <c r="A22" s="9" t="s">
        <v>21</v>
      </c>
      <c r="B22" s="10">
        <f>+B9-B19</f>
        <v>0</v>
      </c>
      <c r="C22" s="11">
        <f t="shared" ref="C22:M22" si="4">+C9-C19</f>
        <v>-30636.518100000001</v>
      </c>
      <c r="D22" s="11">
        <f t="shared" si="4"/>
        <v>-28141.655899999998</v>
      </c>
      <c r="E22" s="11">
        <f t="shared" si="4"/>
        <v>19985.993300000002</v>
      </c>
      <c r="F22" s="11">
        <f t="shared" si="4"/>
        <v>4983.5058999999965</v>
      </c>
      <c r="G22" s="11">
        <f t="shared" si="4"/>
        <v>4985.9933000000019</v>
      </c>
      <c r="H22" s="11">
        <f t="shared" si="4"/>
        <v>9671.0112000000008</v>
      </c>
      <c r="I22" s="11">
        <f t="shared" si="4"/>
        <v>9892.3897999999972</v>
      </c>
      <c r="J22" s="11">
        <f t="shared" si="4"/>
        <v>5428.7505000000019</v>
      </c>
      <c r="K22" s="11">
        <f t="shared" si="4"/>
        <v>5427.5067999999956</v>
      </c>
      <c r="L22" s="11">
        <f t="shared" si="4"/>
        <v>5426.2631000000038</v>
      </c>
      <c r="M22" s="12">
        <f t="shared" si="4"/>
        <v>7023.2398999999277</v>
      </c>
    </row>
    <row r="25" spans="1:13" x14ac:dyDescent="0.2">
      <c r="A25" s="1" t="s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2" t="s">
        <v>23</v>
      </c>
    </row>
    <row r="27" spans="1:13" x14ac:dyDescent="0.2">
      <c r="A27" s="2" t="s">
        <v>24</v>
      </c>
    </row>
    <row r="28" spans="1:13" x14ac:dyDescent="0.2">
      <c r="A28" s="2" t="s">
        <v>25</v>
      </c>
    </row>
    <row r="29" spans="1:13" x14ac:dyDescent="0.2">
      <c r="A29" s="2" t="s">
        <v>26</v>
      </c>
    </row>
    <row r="30" spans="1:13" x14ac:dyDescent="0.2">
      <c r="A30" s="2" t="s">
        <v>27</v>
      </c>
    </row>
    <row r="31" spans="1:13" x14ac:dyDescent="0.2">
      <c r="A31" s="2" t="s">
        <v>28</v>
      </c>
    </row>
    <row r="32" spans="1:13" x14ac:dyDescent="0.2">
      <c r="A32" s="2" t="s">
        <v>30</v>
      </c>
    </row>
    <row r="33" spans="1:1" x14ac:dyDescent="0.2">
      <c r="A33" s="2" t="s">
        <v>32</v>
      </c>
    </row>
  </sheetData>
  <phoneticPr fontId="1" type="noConversion"/>
  <pageMargins left="0.5" right="0.5" top="1" bottom="1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Normal="100" workbookViewId="0">
      <selection activeCell="F12" sqref="F12"/>
    </sheetView>
  </sheetViews>
  <sheetFormatPr defaultRowHeight="11.25" x14ac:dyDescent="0.2"/>
  <cols>
    <col min="1" max="1" width="19.140625" style="2" customWidth="1"/>
    <col min="2" max="16384" width="9.140625" style="2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x14ac:dyDescent="0.2">
      <c r="A4" s="3" t="s">
        <v>13</v>
      </c>
      <c r="B4" s="3">
        <v>71181</v>
      </c>
      <c r="C4" s="3"/>
      <c r="D4" s="3"/>
      <c r="E4" s="3"/>
      <c r="F4" s="3"/>
      <c r="G4" s="3"/>
      <c r="H4" s="3"/>
      <c r="I4" s="3"/>
      <c r="J4" s="3"/>
      <c r="K4" s="3"/>
      <c r="L4" s="3"/>
      <c r="M4" s="3">
        <f>SUM(B4:L4)</f>
        <v>71181</v>
      </c>
    </row>
    <row r="5" spans="1:13" x14ac:dyDescent="0.2">
      <c r="A5" s="3" t="s">
        <v>14</v>
      </c>
      <c r="B5" s="3">
        <v>17347</v>
      </c>
      <c r="C5" s="3"/>
      <c r="D5" s="3"/>
      <c r="E5" s="3"/>
      <c r="F5" s="3"/>
      <c r="G5" s="3"/>
      <c r="H5" s="3"/>
      <c r="I5" s="3"/>
      <c r="J5" s="3"/>
      <c r="K5" s="3"/>
      <c r="L5" s="3"/>
      <c r="M5" s="3">
        <f>SUM(B5:L5)</f>
        <v>17347</v>
      </c>
    </row>
    <row r="6" spans="1:13" x14ac:dyDescent="0.2">
      <c r="A6" s="3" t="s">
        <v>15</v>
      </c>
      <c r="B6" s="4"/>
      <c r="C6" s="3">
        <v>15000</v>
      </c>
      <c r="D6" s="3">
        <v>15000</v>
      </c>
      <c r="E6" s="3">
        <v>15000</v>
      </c>
      <c r="F6" s="3"/>
      <c r="G6" s="3"/>
      <c r="H6" s="3"/>
      <c r="I6" s="3"/>
      <c r="J6" s="3"/>
      <c r="K6" s="3"/>
      <c r="L6" s="3"/>
      <c r="M6" s="4">
        <f>SUM(B6:L6)</f>
        <v>45000</v>
      </c>
    </row>
    <row r="7" spans="1:13" x14ac:dyDescent="0.2">
      <c r="A7" s="3" t="s">
        <v>16</v>
      </c>
      <c r="B7" s="3"/>
      <c r="C7" s="3">
        <v>34487</v>
      </c>
      <c r="D7" s="3">
        <v>36493</v>
      </c>
      <c r="E7" s="3">
        <v>38496</v>
      </c>
      <c r="F7" s="3">
        <v>40500</v>
      </c>
      <c r="G7" s="3">
        <v>42505</v>
      </c>
      <c r="H7" s="3">
        <v>48276</v>
      </c>
      <c r="I7" s="3">
        <v>50459</v>
      </c>
      <c r="J7" s="3">
        <v>52641</v>
      </c>
      <c r="K7" s="3">
        <v>54823</v>
      </c>
      <c r="L7" s="3">
        <v>57004</v>
      </c>
      <c r="M7" s="3">
        <f>SUM(C7:L7)</f>
        <v>455684</v>
      </c>
    </row>
    <row r="8" spans="1:13" x14ac:dyDescent="0.2">
      <c r="A8" s="3" t="s">
        <v>17</v>
      </c>
      <c r="B8" s="3"/>
      <c r="C8" s="5">
        <f>+C7*0.2437</f>
        <v>8404.4819000000007</v>
      </c>
      <c r="D8" s="5">
        <f t="shared" ref="D8:L8" si="0">+D7*0.2437</f>
        <v>8893.3441000000003</v>
      </c>
      <c r="E8" s="5">
        <f t="shared" si="0"/>
        <v>9381.4752000000008</v>
      </c>
      <c r="F8" s="5">
        <f t="shared" si="0"/>
        <v>9869.85</v>
      </c>
      <c r="G8" s="5">
        <f t="shared" si="0"/>
        <v>10358.468500000001</v>
      </c>
      <c r="H8" s="5">
        <f t="shared" si="0"/>
        <v>11764.861199999999</v>
      </c>
      <c r="I8" s="5">
        <f t="shared" si="0"/>
        <v>12296.8583</v>
      </c>
      <c r="J8" s="5">
        <f t="shared" si="0"/>
        <v>12828.611699999999</v>
      </c>
      <c r="K8" s="5">
        <f t="shared" si="0"/>
        <v>13360.365100000001</v>
      </c>
      <c r="L8" s="5">
        <f t="shared" si="0"/>
        <v>13891.8748</v>
      </c>
      <c r="M8" s="5">
        <f>SUM(C8:L8)</f>
        <v>111050.1908</v>
      </c>
    </row>
    <row r="9" spans="1:13" x14ac:dyDescent="0.2">
      <c r="A9" s="3" t="s">
        <v>18</v>
      </c>
      <c r="B9" s="3">
        <f>SUM(B4:B8)</f>
        <v>88528</v>
      </c>
      <c r="C9" s="5">
        <f t="shared" ref="C9:M9" si="1">SUM(C4:C8)</f>
        <v>57891.481899999999</v>
      </c>
      <c r="D9" s="5">
        <f t="shared" si="1"/>
        <v>60386.344100000002</v>
      </c>
      <c r="E9" s="5">
        <f t="shared" si="1"/>
        <v>62877.475200000001</v>
      </c>
      <c r="F9" s="5">
        <f t="shared" si="1"/>
        <v>50369.85</v>
      </c>
      <c r="G9" s="5">
        <f t="shared" si="1"/>
        <v>52863.468500000003</v>
      </c>
      <c r="H9" s="5">
        <f t="shared" si="1"/>
        <v>60040.861199999999</v>
      </c>
      <c r="I9" s="5">
        <f t="shared" si="1"/>
        <v>62755.8583</v>
      </c>
      <c r="J9" s="5">
        <f t="shared" si="1"/>
        <v>65469.611700000001</v>
      </c>
      <c r="K9" s="5">
        <f t="shared" si="1"/>
        <v>68183.365099999995</v>
      </c>
      <c r="L9" s="5">
        <f t="shared" si="1"/>
        <v>70895.874800000005</v>
      </c>
      <c r="M9" s="5">
        <f t="shared" si="1"/>
        <v>700262.19079999998</v>
      </c>
    </row>
    <row r="12" spans="1:13" x14ac:dyDescent="0.2">
      <c r="A12" s="1" t="s">
        <v>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4" spans="1:13" x14ac:dyDescent="0.2">
      <c r="A14" s="1"/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</row>
    <row r="15" spans="1:13" x14ac:dyDescent="0.2">
      <c r="A15" s="3" t="s">
        <v>13</v>
      </c>
      <c r="B15" s="3">
        <v>71181</v>
      </c>
      <c r="C15" s="3">
        <v>71181</v>
      </c>
      <c r="D15" s="3">
        <v>71181</v>
      </c>
      <c r="E15" s="3">
        <v>71181</v>
      </c>
      <c r="F15" s="3"/>
      <c r="G15" s="3"/>
      <c r="H15" s="3"/>
      <c r="I15" s="3"/>
      <c r="J15" s="3"/>
      <c r="K15" s="3"/>
      <c r="L15" s="3"/>
      <c r="M15" s="3">
        <f>SUM(B15:L15)</f>
        <v>284724</v>
      </c>
    </row>
    <row r="16" spans="1:13" x14ac:dyDescent="0.2">
      <c r="A16" s="3" t="s">
        <v>14</v>
      </c>
      <c r="B16" s="3">
        <v>17347</v>
      </c>
      <c r="C16" s="3">
        <v>17347</v>
      </c>
      <c r="D16" s="3">
        <v>17347</v>
      </c>
      <c r="E16" s="3">
        <v>17347</v>
      </c>
      <c r="F16" s="3"/>
      <c r="G16" s="3"/>
      <c r="H16" s="3"/>
      <c r="I16" s="3"/>
      <c r="J16" s="3"/>
      <c r="K16" s="3"/>
      <c r="L16" s="3"/>
      <c r="M16" s="3">
        <f>SUM(B16:L16)</f>
        <v>69388</v>
      </c>
    </row>
    <row r="17" spans="1:13" x14ac:dyDescent="0.2">
      <c r="A17" s="3" t="s">
        <v>16</v>
      </c>
      <c r="B17" s="3"/>
      <c r="C17" s="3"/>
      <c r="D17" s="3"/>
      <c r="E17" s="3"/>
      <c r="F17" s="3">
        <v>34487</v>
      </c>
      <c r="G17" s="3">
        <v>36493</v>
      </c>
      <c r="H17" s="3">
        <v>38496</v>
      </c>
      <c r="I17" s="3">
        <v>40500</v>
      </c>
      <c r="J17" s="3">
        <v>42505</v>
      </c>
      <c r="K17" s="3">
        <v>48276</v>
      </c>
      <c r="L17" s="3">
        <v>50459</v>
      </c>
      <c r="M17" s="3">
        <f>SUM(B17:L17)</f>
        <v>291216</v>
      </c>
    </row>
    <row r="18" spans="1:13" x14ac:dyDescent="0.2">
      <c r="A18" s="3" t="s">
        <v>17</v>
      </c>
      <c r="B18" s="3"/>
      <c r="C18" s="3"/>
      <c r="D18" s="3"/>
      <c r="E18" s="3"/>
      <c r="F18" s="5">
        <f t="shared" ref="F18:L18" si="2">+F17*0.2437</f>
        <v>8404.4819000000007</v>
      </c>
      <c r="G18" s="5">
        <f t="shared" si="2"/>
        <v>8893.3441000000003</v>
      </c>
      <c r="H18" s="5">
        <f t="shared" si="2"/>
        <v>9381.4752000000008</v>
      </c>
      <c r="I18" s="5">
        <f t="shared" si="2"/>
        <v>9869.85</v>
      </c>
      <c r="J18" s="5">
        <f t="shared" si="2"/>
        <v>10358.468500000001</v>
      </c>
      <c r="K18" s="5">
        <f t="shared" si="2"/>
        <v>11764.861199999999</v>
      </c>
      <c r="L18" s="5">
        <f t="shared" si="2"/>
        <v>12296.8583</v>
      </c>
      <c r="M18" s="5">
        <f>SUM(F18:L18)</f>
        <v>70969.339200000002</v>
      </c>
    </row>
    <row r="19" spans="1:13" x14ac:dyDescent="0.2">
      <c r="A19" s="3" t="s">
        <v>18</v>
      </c>
      <c r="B19" s="3">
        <f>SUM(B15:B18)</f>
        <v>88528</v>
      </c>
      <c r="C19" s="3">
        <f t="shared" ref="C19:M19" si="3">SUM(C15:C18)</f>
        <v>88528</v>
      </c>
      <c r="D19" s="5">
        <f t="shared" si="3"/>
        <v>88528</v>
      </c>
      <c r="E19" s="5">
        <f t="shared" si="3"/>
        <v>88528</v>
      </c>
      <c r="F19" s="5">
        <f t="shared" si="3"/>
        <v>42891.481899999999</v>
      </c>
      <c r="G19" s="5">
        <f t="shared" si="3"/>
        <v>45386.344100000002</v>
      </c>
      <c r="H19" s="5">
        <f t="shared" si="3"/>
        <v>47877.475200000001</v>
      </c>
      <c r="I19" s="5">
        <f t="shared" si="3"/>
        <v>50369.85</v>
      </c>
      <c r="J19" s="5">
        <f t="shared" si="3"/>
        <v>52863.468500000003</v>
      </c>
      <c r="K19" s="5">
        <f>SUM(K15:K18)</f>
        <v>60040.861199999999</v>
      </c>
      <c r="L19" s="5">
        <f>SUM(L15:L18)</f>
        <v>62755.8583</v>
      </c>
      <c r="M19" s="5">
        <f t="shared" si="3"/>
        <v>716297.33920000005</v>
      </c>
    </row>
    <row r="21" spans="1:13" x14ac:dyDescent="0.2">
      <c r="A21" s="6" t="s">
        <v>20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1:13" x14ac:dyDescent="0.2">
      <c r="A22" s="9" t="s">
        <v>21</v>
      </c>
      <c r="B22" s="10">
        <f>+B9-B19</f>
        <v>0</v>
      </c>
      <c r="C22" s="11">
        <f t="shared" ref="C22:M22" si="4">+C9-C19</f>
        <v>-30636.518100000001</v>
      </c>
      <c r="D22" s="11">
        <f t="shared" si="4"/>
        <v>-28141.655899999998</v>
      </c>
      <c r="E22" s="11">
        <f t="shared" si="4"/>
        <v>-25650.524799999999</v>
      </c>
      <c r="F22" s="11">
        <f t="shared" si="4"/>
        <v>7478.3680999999997</v>
      </c>
      <c r="G22" s="11">
        <f t="shared" si="4"/>
        <v>7477.1244000000006</v>
      </c>
      <c r="H22" s="11">
        <f t="shared" si="4"/>
        <v>12163.385999999999</v>
      </c>
      <c r="I22" s="11">
        <f t="shared" si="4"/>
        <v>12386.008300000001</v>
      </c>
      <c r="J22" s="11">
        <f t="shared" si="4"/>
        <v>12606.143199999999</v>
      </c>
      <c r="K22" s="11">
        <f t="shared" si="4"/>
        <v>8142.5038999999961</v>
      </c>
      <c r="L22" s="11">
        <f t="shared" si="4"/>
        <v>8140.0165000000052</v>
      </c>
      <c r="M22" s="12">
        <f t="shared" si="4"/>
        <v>-16035.148400000064</v>
      </c>
    </row>
    <row r="25" spans="1:13" x14ac:dyDescent="0.2">
      <c r="A25" s="1" t="s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2" t="s">
        <v>23</v>
      </c>
    </row>
    <row r="27" spans="1:13" x14ac:dyDescent="0.2">
      <c r="A27" s="2" t="s">
        <v>24</v>
      </c>
    </row>
    <row r="28" spans="1:13" x14ac:dyDescent="0.2">
      <c r="A28" s="2" t="s">
        <v>25</v>
      </c>
    </row>
    <row r="29" spans="1:13" x14ac:dyDescent="0.2">
      <c r="A29" s="2" t="s">
        <v>26</v>
      </c>
    </row>
    <row r="30" spans="1:13" x14ac:dyDescent="0.2">
      <c r="A30" s="2" t="s">
        <v>27</v>
      </c>
    </row>
    <row r="31" spans="1:13" x14ac:dyDescent="0.2">
      <c r="A31" s="2" t="s">
        <v>28</v>
      </c>
    </row>
    <row r="32" spans="1:13" x14ac:dyDescent="0.2">
      <c r="A32" s="2" t="s">
        <v>31</v>
      </c>
    </row>
    <row r="33" spans="1:1" x14ac:dyDescent="0.2">
      <c r="A33" s="2" t="s">
        <v>32</v>
      </c>
    </row>
  </sheetData>
  <phoneticPr fontId="1" type="noConversion"/>
  <pageMargins left="0.5" right="0.5" top="1" bottom="1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One Year Accelleration</vt:lpstr>
      <vt:lpstr>Two Year Accelleration</vt:lpstr>
      <vt:lpstr>Three Year Accelleration</vt:lpstr>
    </vt:vector>
  </TitlesOfParts>
  <Company>Hemlock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zill</dc:creator>
  <cp:lastModifiedBy>Pat Korloch</cp:lastModifiedBy>
  <cp:lastPrinted>2014-10-13T20:23:24Z</cp:lastPrinted>
  <dcterms:created xsi:type="dcterms:W3CDTF">2008-04-03T13:06:00Z</dcterms:created>
  <dcterms:modified xsi:type="dcterms:W3CDTF">2014-10-13T20:23:39Z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674900261</vt:i4>
  </property>
  <property fmtid="{D5CDD505-2E9C-101B-9397-08002B2CF9AE}" pid="3" name="_EmailSubject">
    <vt:lpwstr>Library Stuff!!!</vt:lpwstr>
  </property>
  <property fmtid="{D5CDD505-2E9C-101B-9397-08002B2CF9AE}" pid="4" name="_AuthorEmail">
    <vt:lpwstr>tblackmer@msbo.org</vt:lpwstr>
  </property>
  <property fmtid="{D5CDD505-2E9C-101B-9397-08002B2CF9AE}" pid="5" name="_AuthorEmailDisplayName">
    <vt:lpwstr>Trudy Blackmer</vt:lpwstr>
  </property>
  <property fmtid="{D5CDD505-2E9C-101B-9397-08002B2CF9AE}" pid="6" name="_PreviousAdHocReviewCycleID">
    <vt:i4>-2019804137</vt:i4>
  </property>
  <property fmtid="{D5CDD505-2E9C-101B-9397-08002B2CF9AE}" pid="7" name="_ReviewingToolsShownOnce">
    <vt:lpwstr/>
  </property>
</Properties>
</file>