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9180" windowHeight="4500"/>
  </bookViews>
  <sheets>
    <sheet name="State Aid 06-07" sheetId="11" r:id="rId1"/>
  </sheets>
  <definedNames>
    <definedName name="_xlnm.Print_Area" localSheetId="0">'State Aid 06-07'!$A$1:$Y$62</definedName>
  </definedNames>
  <calcPr calcId="145621"/>
</workbook>
</file>

<file path=xl/calcChain.xml><?xml version="1.0" encoding="utf-8"?>
<calcChain xmlns="http://schemas.openxmlformats.org/spreadsheetml/2006/main">
  <c r="H35" i="11" l="1"/>
  <c r="U35" i="11" s="1"/>
  <c r="V35" i="11" s="1"/>
  <c r="T35" i="11"/>
  <c r="T34" i="11"/>
  <c r="H34" i="11"/>
  <c r="U34" i="11" s="1"/>
  <c r="V34" i="11" s="1"/>
  <c r="D35" i="11"/>
  <c r="D34" i="11"/>
  <c r="E57" i="11"/>
  <c r="H57" i="11" s="1"/>
  <c r="E54" i="11"/>
  <c r="H56" i="11"/>
  <c r="T56" i="11"/>
  <c r="U56" i="11"/>
  <c r="W56" i="11" s="1"/>
  <c r="H55" i="11"/>
  <c r="T55" i="11"/>
  <c r="U55" i="11"/>
  <c r="W55" i="11" s="1"/>
  <c r="T58" i="11"/>
  <c r="H54" i="11"/>
  <c r="T44" i="11"/>
  <c r="E44" i="11"/>
  <c r="H44" i="11" s="1"/>
  <c r="U44" i="11" s="1"/>
  <c r="E58" i="11"/>
  <c r="H58" i="11" s="1"/>
  <c r="U58" i="11" s="1"/>
  <c r="T9" i="11"/>
  <c r="D9" i="11"/>
  <c r="E9" i="11"/>
  <c r="H9" i="11" s="1"/>
  <c r="U9" i="11" s="1"/>
  <c r="W9" i="11" s="1"/>
  <c r="T10" i="11"/>
  <c r="D10" i="11"/>
  <c r="E10" i="11"/>
  <c r="H10" i="11" s="1"/>
  <c r="U10" i="11" s="1"/>
  <c r="W10" i="11" s="1"/>
  <c r="T11" i="11"/>
  <c r="D11" i="11"/>
  <c r="E11" i="11"/>
  <c r="H11" i="11" s="1"/>
  <c r="U11" i="11" s="1"/>
  <c r="W11" i="11" s="1"/>
  <c r="T13" i="11"/>
  <c r="D13" i="11"/>
  <c r="E13" i="11"/>
  <c r="H13" i="11" s="1"/>
  <c r="U13" i="11" s="1"/>
  <c r="W13" i="11" s="1"/>
  <c r="T14" i="11"/>
  <c r="T15" i="11"/>
  <c r="T18" i="11"/>
  <c r="D17" i="11"/>
  <c r="E17" i="11"/>
  <c r="H18" i="11" s="1"/>
  <c r="U18" i="11" s="1"/>
  <c r="W18" i="11" s="1"/>
  <c r="T21" i="11"/>
  <c r="D21" i="11"/>
  <c r="E21" i="11"/>
  <c r="H21" i="11" s="1"/>
  <c r="U21" i="11" s="1"/>
  <c r="W21" i="11" s="1"/>
  <c r="T23" i="11"/>
  <c r="D23" i="11"/>
  <c r="E23" i="11"/>
  <c r="H23" i="11" s="1"/>
  <c r="U23" i="11" s="1"/>
  <c r="W23" i="11" s="1"/>
  <c r="T25" i="11"/>
  <c r="D25" i="11"/>
  <c r="E25" i="11"/>
  <c r="H25" i="11" s="1"/>
  <c r="U25" i="11" s="1"/>
  <c r="W25" i="11" s="1"/>
  <c r="T27" i="11"/>
  <c r="D27" i="11"/>
  <c r="E27" i="11"/>
  <c r="H27" i="11" s="1"/>
  <c r="U27" i="11" s="1"/>
  <c r="W27" i="11" s="1"/>
  <c r="T38" i="11"/>
  <c r="D37" i="11"/>
  <c r="E37" i="11"/>
  <c r="H38" i="11" s="1"/>
  <c r="U38" i="11" s="1"/>
  <c r="W38" i="11" s="1"/>
  <c r="T39" i="11"/>
  <c r="T48" i="11"/>
  <c r="U48" i="11" s="1"/>
  <c r="W48" i="11" s="1"/>
  <c r="E52" i="11"/>
  <c r="T52" i="11"/>
  <c r="E53" i="11"/>
  <c r="H53" i="11"/>
  <c r="T53" i="11"/>
  <c r="U53" i="11"/>
  <c r="W53" i="11" s="1"/>
  <c r="T54" i="11"/>
  <c r="U54" i="11" s="1"/>
  <c r="W54" i="11"/>
  <c r="T17" i="11"/>
  <c r="H17" i="11"/>
  <c r="U17" i="11" s="1"/>
  <c r="V17" i="11"/>
  <c r="T37" i="11"/>
  <c r="H37" i="11"/>
  <c r="U37" i="11" s="1"/>
  <c r="V37" i="11" s="1"/>
  <c r="T45" i="11"/>
  <c r="D45" i="11"/>
  <c r="E45" i="11" s="1"/>
  <c r="H45" i="11"/>
  <c r="U45" i="11" s="1"/>
  <c r="V45" i="11" s="1"/>
  <c r="T46" i="11"/>
  <c r="D46" i="11"/>
  <c r="E46" i="11" s="1"/>
  <c r="H46" i="11"/>
  <c r="U46" i="11" s="1"/>
  <c r="V46" i="11" s="1"/>
  <c r="T47" i="11"/>
  <c r="D47" i="11"/>
  <c r="E47" i="11" s="1"/>
  <c r="H47" i="11"/>
  <c r="U47" i="11" s="1"/>
  <c r="V47" i="11" s="1"/>
  <c r="E7" i="11"/>
  <c r="H7" i="11"/>
  <c r="T7" i="11"/>
  <c r="U7" i="11"/>
  <c r="V7" i="11" s="1"/>
  <c r="D8" i="11"/>
  <c r="E8" i="11" s="1"/>
  <c r="H8" i="11" s="1"/>
  <c r="U8" i="11" s="1"/>
  <c r="T8" i="11"/>
  <c r="D43" i="11"/>
  <c r="E43" i="11" s="1"/>
  <c r="H43" i="11" s="1"/>
  <c r="U43" i="11" s="1"/>
  <c r="V43" i="11" s="1"/>
  <c r="T43" i="11"/>
  <c r="E41" i="11"/>
  <c r="H41" i="11" s="1"/>
  <c r="U41" i="11" s="1"/>
  <c r="T41" i="11"/>
  <c r="V41" i="11"/>
  <c r="V59" i="11"/>
  <c r="T19" i="11"/>
  <c r="T49" i="11" s="1"/>
  <c r="H19" i="11"/>
  <c r="U19" i="11"/>
  <c r="X19" i="11" s="1"/>
  <c r="T28" i="11"/>
  <c r="X59" i="11"/>
  <c r="T30" i="11"/>
  <c r="D30" i="11"/>
  <c r="E30" i="11" s="1"/>
  <c r="H30" i="11"/>
  <c r="U30" i="11" s="1"/>
  <c r="Y30" i="11" s="1"/>
  <c r="T31" i="11"/>
  <c r="D31" i="11"/>
  <c r="E31" i="11" s="1"/>
  <c r="H31" i="11"/>
  <c r="U31" i="11" s="1"/>
  <c r="Y31" i="11" s="1"/>
  <c r="T32" i="11"/>
  <c r="D32" i="11"/>
  <c r="E32" i="11" s="1"/>
  <c r="H32" i="11"/>
  <c r="U32" i="11" s="1"/>
  <c r="Y32" i="11" s="1"/>
  <c r="Y59" i="11"/>
  <c r="E42" i="11"/>
  <c r="H42" i="11"/>
  <c r="T42" i="11"/>
  <c r="U42" i="11"/>
  <c r="T59" i="11"/>
  <c r="S49" i="11"/>
  <c r="S59" i="11"/>
  <c r="S61" i="11"/>
  <c r="R49" i="11"/>
  <c r="R59" i="11"/>
  <c r="R61" i="11" s="1"/>
  <c r="Q49" i="11"/>
  <c r="Q59" i="11"/>
  <c r="Q61" i="11"/>
  <c r="P49" i="11"/>
  <c r="P59" i="11"/>
  <c r="P61" i="11" s="1"/>
  <c r="O49" i="11"/>
  <c r="O59" i="11"/>
  <c r="O61" i="11"/>
  <c r="N49" i="11"/>
  <c r="N59" i="11"/>
  <c r="N61" i="11" s="1"/>
  <c r="M49" i="11"/>
  <c r="M59" i="11"/>
  <c r="M61" i="11"/>
  <c r="L49" i="11"/>
  <c r="L59" i="11"/>
  <c r="L61" i="11" s="1"/>
  <c r="K49" i="11"/>
  <c r="K59" i="11"/>
  <c r="K61" i="11"/>
  <c r="I49" i="11"/>
  <c r="I59" i="11"/>
  <c r="I61" i="11" s="1"/>
  <c r="C49" i="11"/>
  <c r="C59" i="11"/>
  <c r="C61" i="11" s="1"/>
  <c r="J49" i="11"/>
  <c r="J59" i="11"/>
  <c r="J61" i="11"/>
  <c r="V8" i="11" l="1"/>
  <c r="V49" i="11" s="1"/>
  <c r="V61" i="11" s="1"/>
  <c r="Y49" i="11"/>
  <c r="Y61" i="11" s="1"/>
  <c r="T61" i="11"/>
  <c r="H52" i="11"/>
  <c r="E59" i="11"/>
  <c r="E49" i="11"/>
  <c r="E61" i="11" s="1"/>
  <c r="T62" i="11"/>
  <c r="H28" i="11"/>
  <c r="U28" i="11" s="1"/>
  <c r="X28" i="11" s="1"/>
  <c r="X49" i="11" s="1"/>
  <c r="X61" i="11" s="1"/>
  <c r="H39" i="11"/>
  <c r="U39" i="11" s="1"/>
  <c r="W39" i="11" s="1"/>
  <c r="H15" i="11"/>
  <c r="U15" i="11" s="1"/>
  <c r="W15" i="11" s="1"/>
  <c r="H14" i="11"/>
  <c r="U14" i="11" s="1"/>
  <c r="W14" i="11" s="1"/>
  <c r="W49" i="11" s="1"/>
  <c r="H49" i="11" l="1"/>
  <c r="U52" i="11"/>
  <c r="H59" i="11"/>
  <c r="U49" i="11"/>
  <c r="U59" i="11" l="1"/>
  <c r="U61" i="11" s="1"/>
  <c r="W52" i="11"/>
  <c r="W59" i="11" s="1"/>
  <c r="W61" i="11" s="1"/>
  <c r="V62" i="11" s="1"/>
  <c r="H61" i="11"/>
</calcChain>
</file>

<file path=xl/sharedStrings.xml><?xml version="1.0" encoding="utf-8"?>
<sst xmlns="http://schemas.openxmlformats.org/spreadsheetml/2006/main" count="156" uniqueCount="118">
  <si>
    <t>allowances &amp; adjustments</t>
  </si>
  <si>
    <t>accounting distribution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</si>
  <si>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</si>
  <si>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</si>
  <si>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</si>
  <si>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</si>
  <si>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</si>
  <si>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</si>
  <si>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</si>
  <si>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</si>
  <si>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</si>
  <si>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amount</t>
  </si>
  <si>
    <t>description</t>
  </si>
  <si>
    <t>% ytd</t>
  </si>
  <si>
    <t>ytd</t>
  </si>
  <si>
    <t>number</t>
  </si>
  <si>
    <t>%</t>
  </si>
  <si>
    <t xml:space="preserve"> </t>
  </si>
  <si>
    <t>allowances</t>
  </si>
  <si>
    <t>57.1</t>
  </si>
  <si>
    <t>51a.2</t>
  </si>
  <si>
    <t>51a</t>
  </si>
  <si>
    <t>53a</t>
  </si>
  <si>
    <t>court &amp; state agency</t>
  </si>
  <si>
    <t>56</t>
  </si>
  <si>
    <t>millage equalization</t>
  </si>
  <si>
    <t>voc ed admin</t>
  </si>
  <si>
    <t>81</t>
  </si>
  <si>
    <t>intermediate districts</t>
  </si>
  <si>
    <t>adj for dollar rounding</t>
  </si>
  <si>
    <t>TOTAL ADJUSTMENTS</t>
  </si>
  <si>
    <t>TOTAL AID &amp; ADJS</t>
  </si>
  <si>
    <t>july</t>
  </si>
  <si>
    <t>june</t>
  </si>
  <si>
    <t>special education</t>
  </si>
  <si>
    <t>sp ed found (Sec 52)</t>
  </si>
  <si>
    <t>sp ed foun(Non-Sec 52)</t>
  </si>
  <si>
    <t>11F</t>
  </si>
  <si>
    <t>51a1</t>
  </si>
  <si>
    <t>tuition deduct-deaf</t>
  </si>
  <si>
    <t>54</t>
  </si>
  <si>
    <t>school for deaf/blind</t>
  </si>
  <si>
    <t>11G</t>
  </si>
  <si>
    <t>Durant Settlement</t>
  </si>
  <si>
    <t>Durant Debt Service</t>
  </si>
  <si>
    <t>n/a</t>
  </si>
  <si>
    <t>aug</t>
  </si>
  <si>
    <t>51a.8</t>
  </si>
  <si>
    <t>fica/retirement</t>
  </si>
  <si>
    <t>26a</t>
  </si>
  <si>
    <t>renaissance zone</t>
  </si>
  <si>
    <t>99.1</t>
  </si>
  <si>
    <t>sect</t>
  </si>
  <si>
    <t>31a6</t>
  </si>
  <si>
    <t>Math and Science Ctr</t>
  </si>
  <si>
    <t>Teen Health Center</t>
  </si>
  <si>
    <t>110-312-0080-311</t>
  </si>
  <si>
    <t>220-312-0120-425</t>
  </si>
  <si>
    <t>220-312-0120-425-1000</t>
  </si>
  <si>
    <t>220-312-0120-425-2000</t>
  </si>
  <si>
    <t>220-312-0120-425-3000</t>
  </si>
  <si>
    <t>110-311-0010-252</t>
  </si>
  <si>
    <t>General</t>
  </si>
  <si>
    <t>Spec Ed</t>
  </si>
  <si>
    <t>B &amp; E</t>
  </si>
  <si>
    <t>current receipt distribution</t>
  </si>
  <si>
    <t>prior received</t>
  </si>
  <si>
    <t>this pymt</t>
  </si>
  <si>
    <t>Voc Ed</t>
  </si>
  <si>
    <t>220-312-0120-394-1000</t>
  </si>
  <si>
    <t>220-312-0120-394-2000</t>
  </si>
  <si>
    <t>220-312-0120-426-4000</t>
  </si>
  <si>
    <t>51a12</t>
  </si>
  <si>
    <t>62</t>
  </si>
  <si>
    <t>voc ed millage</t>
  </si>
  <si>
    <t>260-312-0160-127-1000</t>
  </si>
  <si>
    <t xml:space="preserve">ADJUSTMENTS </t>
  </si>
  <si>
    <t>TOTAL STATE AID/GROSS</t>
  </si>
  <si>
    <t>61a1</t>
  </si>
  <si>
    <t>vocational education</t>
  </si>
  <si>
    <t>260-312-0160-127</t>
  </si>
  <si>
    <t>ISD advanced/acc learn</t>
  </si>
  <si>
    <t>61a2</t>
  </si>
  <si>
    <t>260-312-0160-127-2000</t>
  </si>
  <si>
    <t>32j</t>
  </si>
  <si>
    <t>Great Parents ISD</t>
  </si>
  <si>
    <t>220-312-0120-425-4000</t>
  </si>
  <si>
    <t>220-312-0120-425-5000</t>
  </si>
  <si>
    <t>220-312-0120-425-7000</t>
  </si>
  <si>
    <t>220-312-0120-425-6000</t>
  </si>
  <si>
    <t>220-311-0010-425-1000</t>
  </si>
  <si>
    <t>220-311-0010-425</t>
  </si>
  <si>
    <t>110-312-0000-230</t>
  </si>
  <si>
    <t>57.3</t>
  </si>
  <si>
    <t>advanced/acc learn</t>
  </si>
  <si>
    <t>110-312-0000-674</t>
  </si>
  <si>
    <t>99b</t>
  </si>
  <si>
    <t>Middle School Math/Sci</t>
  </si>
  <si>
    <t>110-312-0100-665</t>
  </si>
  <si>
    <t>110-312-0070-154</t>
  </si>
  <si>
    <t>110-321-0000-252-1000</t>
  </si>
  <si>
    <t>220-321-0000-425-1000</t>
  </si>
  <si>
    <t>220-321-0000-426-1000</t>
  </si>
  <si>
    <t>2006 tuition ded-deaf</t>
  </si>
  <si>
    <t>2006 schl deaf/blind</t>
  </si>
  <si>
    <t>220-312-012-425-7000</t>
  </si>
  <si>
    <t>220-312-012-425-6000</t>
  </si>
  <si>
    <t>32b</t>
  </si>
  <si>
    <t>EPIC (Gr Start)</t>
  </si>
  <si>
    <t>110-415-0000-210</t>
  </si>
  <si>
    <t>2006 special education</t>
  </si>
  <si>
    <t>53</t>
  </si>
  <si>
    <t>2006 Court/State Agency</t>
  </si>
  <si>
    <t>104.1</t>
  </si>
  <si>
    <t>Assessment Reimb</t>
  </si>
  <si>
    <t>Assessment Costs</t>
  </si>
  <si>
    <t>110-312-0000-252</t>
  </si>
  <si>
    <t>111-227-3190.252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</si>
</sst>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000000%"/>
  </numFmts>
  <fonts count="6" x14ac:knownFonts="1">
    <font>
      <sz val="8"/>
      <name val="Bookman Old Style"/>
    </font>
    <font>
      <b/>
      <sz val="8"/>
      <name val="Bookman Old Style"/>
    </font>
    <font>
      <sz val="8"/>
      <name val="Bookman Old Style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10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/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Continuous"/>
    </xf>
    <xf numFmtId="4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9" fontId="1" fillId="0" borderId="2" xfId="0" quotePrefix="1" applyNumberFormat="1" applyFont="1" applyBorder="1" applyAlignment="1">
      <alignment horizontal="center"/>
    </xf>
    <xf numFmtId="4" fontId="1" fillId="0" borderId="2" xfId="0" quotePrefix="1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 horizontal="centerContinuous"/>
    </xf>
    <xf numFmtId="4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4" fontId="2" fillId="0" borderId="4" xfId="0" applyNumberFormat="1" applyFont="1" applyBorder="1"/>
    <xf numFmtId="0" fontId="0" fillId="0" borderId="0" xfId="0" quotePrefix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/>
    <xf numFmtId="4" fontId="0" fillId="0" borderId="5" xfId="0" applyNumberFormat="1" applyBorder="1"/>
    <xf numFmtId="0" fontId="4" fillId="0" borderId="0" xfId="0" applyFont="1"/>
    <xf numFmtId="49" fontId="5" fillId="0" borderId="0" xfId="0" applyNumberFormat="1" applyFont="1" applyAlignment="1">
      <alignment horizontal="left"/>
    </xf>
    <xf numFmtId="4" fontId="5" fillId="0" borderId="6" xfId="0" applyNumberFormat="1" applyFont="1" applyBorder="1"/>
    <xf numFmtId="4" fontId="5" fillId="0" borderId="0" xfId="0" applyNumberFormat="1" applyFont="1"/>
    <xf numFmtId="0" fontId="5" fillId="0" borderId="0" xfId="0" applyFont="1"/>
    <xf numFmtId="4" fontId="0" fillId="0" borderId="0" xfId="0" applyNumberFormat="1" applyFill="1"/>
    <xf numFmtId="4" fontId="0" fillId="2" borderId="0" xfId="0" applyNumberFormat="1" applyFill="1"/>
    <xf numFmtId="10" fontId="0" fillId="2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2" fontId="5" fillId="0" borderId="6" xfId="0" applyNumberFormat="1" applyFont="1" applyBorder="1"/>
    <xf numFmtId="43" fontId="2" fillId="0" borderId="4" xfId="1" applyFont="1" applyBorder="1"/>
    <xf numFmtId="43" fontId="2" fillId="0" borderId="5" xfId="1" applyFont="1" applyBorder="1"/>
    <xf numFmtId="4" fontId="5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/>
    <xf numFmtId="43" fontId="2" fillId="0" borderId="0" xfId="1"/>
    <xf numFmtId="43" fontId="2" fillId="0" borderId="0" xfId="1" applyAlignment="1">
      <alignment horizontal="center"/>
    </xf>
    <xf numFmtId="43" fontId="2" fillId="0" borderId="1" xfId="1" applyBorder="1" applyAlignment="1">
      <alignment horizontal="center"/>
    </xf>
    <xf numFmtId="43" fontId="2" fillId="0" borderId="1" xfId="1" applyBorder="1"/>
    <xf numFmtId="43" fontId="2" fillId="0" borderId="0" xfId="1" applyFont="1"/>
    <xf numFmtId="10" fontId="2" fillId="0" borderId="0" xfId="2" applyNumberFormat="1" applyFont="1"/>
    <xf numFmtId="43" fontId="2" fillId="0" borderId="5" xfId="1" applyBorder="1"/>
    <xf numFmtId="43" fontId="2" fillId="0" borderId="9" xfId="1" applyBorder="1"/>
    <xf numFmtId="43" fontId="2" fillId="0" borderId="4" xfId="1" applyBorder="1"/>
    <xf numFmtId="43" fontId="2" fillId="0" borderId="0" xfId="1" applyBorder="1"/>
    <xf numFmtId="4" fontId="2" fillId="0" borderId="0" xfId="0" applyNumberFormat="1" applyFont="1" applyBorder="1"/>
    <xf numFmtId="43" fontId="2" fillId="0" borderId="10" xfId="1" applyFont="1" applyBorder="1"/>
    <xf numFmtId="43" fontId="2" fillId="0" borderId="0" xfId="1" applyFont="1" applyBorder="1"/>
    <xf numFmtId="49" fontId="3" fillId="0" borderId="0" xfId="0" applyNumberFormat="1" applyFont="1" applyAlignment="1"/>
    <xf numFmtId="49" fontId="2" fillId="0" borderId="0" xfId="0" applyNumberFormat="1" applyFont="1" applyBorder="1"/>
    <xf numFmtId="176" fontId="2" fillId="0" borderId="0" xfId="2" applyNumberFormat="1" applyFont="1"/>
    <xf numFmtId="49" fontId="2" fillId="0" borderId="0" xfId="0" applyNumberFormat="1" applyFont="1" applyFill="1" applyBorder="1"/>
    <xf numFmtId="4" fontId="2" fillId="0" borderId="10" xfId="0" applyNumberFormat="1" applyFont="1" applyBorder="1"/>
    <xf numFmtId="43" fontId="5" fillId="0" borderId="11" xfId="0" applyNumberFormat="1" applyFont="1" applyBorder="1"/>
    <xf numFmtId="43" fontId="2" fillId="0" borderId="0" xfId="1" applyFill="1"/>
    <xf numFmtId="43" fontId="5" fillId="0" borderId="6" xfId="1" applyFont="1" applyBorder="1"/>
    <xf numFmtId="4" fontId="1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tabSelected="1" topLeftCell="A4" workbookViewId="0">
      <selection activeCell="E1" sqref="E1"/>
    </sheetView>
  </sheetViews>
  <sheetFormatPr defaultRowHeight="12.75" x14ac:dyDescent="0.25"/>
  <cols>
    <col min="1" max="1" width="5" style="2" customWidth="1"/>
    <col min="2" max="2" width="19.85546875" style="7" bestFit="1" customWidth="1"/>
    <col min="3" max="3" width="15" style="4" customWidth="1"/>
    <col min="4" max="4" width="8.140625" style="4" bestFit="1" customWidth="1"/>
    <col min="5" max="5" width="15.140625" style="10" customWidth="1"/>
    <col min="6" max="6" width="20.5703125" style="1" bestFit="1" customWidth="1"/>
    <col min="7" max="7" width="13.28515625" style="4" customWidth="1"/>
    <col min="8" max="8" width="15.140625" style="10" customWidth="1"/>
    <col min="9" max="9" width="14.85546875" style="4" customWidth="1"/>
    <col min="10" max="10" width="12.28515625" style="4" customWidth="1"/>
    <col min="11" max="11" width="13.42578125" style="4" customWidth="1"/>
    <col min="12" max="12" width="13.28515625" style="4" customWidth="1"/>
    <col min="13" max="13" width="16" style="4" customWidth="1"/>
    <col min="14" max="14" width="15.7109375" style="4" customWidth="1"/>
    <col min="15" max="15" width="14" style="4" customWidth="1"/>
    <col min="16" max="16" width="11.5703125" style="4" customWidth="1"/>
    <col min="17" max="17" width="12.28515625" style="4" customWidth="1"/>
    <col min="18" max="18" width="12.7109375" style="4" customWidth="1"/>
    <col min="19" max="19" width="12.140625" style="4" customWidth="1"/>
    <col min="20" max="20" width="15.85546875" style="10" customWidth="1"/>
    <col min="21" max="21" width="14.85546875" style="4" customWidth="1"/>
    <col min="22" max="22" width="13.42578125" style="4" customWidth="1"/>
    <col min="23" max="23" width="14.140625" style="4" customWidth="1"/>
    <col min="24" max="24" width="14.85546875" style="4" customWidth="1"/>
    <col min="25" max="25" width="13.85546875" style="4" customWidth="1"/>
    <col min="27" max="27" width="18.28515625" customWidth="1"/>
  </cols>
  <sheetData>
    <row r="1" spans="1:25" s="17" customFormat="1" ht="11.25" x14ac:dyDescent="0.2">
      <c r="A1" s="13"/>
      <c r="B1" s="13"/>
      <c r="C1" s="14"/>
      <c r="D1" s="14"/>
      <c r="E1" s="15"/>
      <c r="F1" s="1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5"/>
      <c r="U1" s="16" t="s">
        <v>17</v>
      </c>
      <c r="V1" s="79" t="s">
        <v>65</v>
      </c>
      <c r="W1" s="79"/>
      <c r="X1" s="79"/>
      <c r="Y1" s="79"/>
    </row>
    <row r="2" spans="1:25" s="17" customFormat="1" ht="11.25" x14ac:dyDescent="0.2">
      <c r="A2" s="18" t="s">
        <v>0</v>
      </c>
      <c r="B2" s="18"/>
      <c r="C2" s="16"/>
      <c r="D2" s="16"/>
      <c r="E2" s="19"/>
      <c r="F2" s="18" t="s">
        <v>1</v>
      </c>
      <c r="G2" s="16"/>
      <c r="H2" s="19"/>
      <c r="I2" s="14" t="s">
        <v>2</v>
      </c>
      <c r="J2" s="14" t="s">
        <v>3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8</v>
      </c>
      <c r="P2" s="14" t="s">
        <v>9</v>
      </c>
      <c r="Q2" s="14" t="s">
        <v>33</v>
      </c>
      <c r="R2" s="14" t="s">
        <v>32</v>
      </c>
      <c r="S2" s="14" t="s">
        <v>46</v>
      </c>
      <c r="T2" s="15" t="s">
        <v>10</v>
      </c>
      <c r="U2" s="14" t="s">
        <v>11</v>
      </c>
      <c r="W2" s="16"/>
      <c r="X2" s="16"/>
      <c r="Y2" s="16"/>
    </row>
    <row r="3" spans="1:25" s="26" customFormat="1" ht="11.25" x14ac:dyDescent="0.2">
      <c r="A3" s="20" t="s">
        <v>52</v>
      </c>
      <c r="B3" s="20" t="s">
        <v>12</v>
      </c>
      <c r="C3" s="21" t="s">
        <v>11</v>
      </c>
      <c r="D3" s="21" t="s">
        <v>13</v>
      </c>
      <c r="E3" s="22" t="s">
        <v>14</v>
      </c>
      <c r="F3" s="23" t="s">
        <v>15</v>
      </c>
      <c r="G3" s="24" t="s">
        <v>16</v>
      </c>
      <c r="H3" s="22" t="s">
        <v>10</v>
      </c>
      <c r="I3" s="25" t="s">
        <v>17</v>
      </c>
      <c r="J3" s="25" t="s">
        <v>17</v>
      </c>
      <c r="K3" s="25" t="s">
        <v>17</v>
      </c>
      <c r="L3" s="25" t="s">
        <v>17</v>
      </c>
      <c r="M3" s="25" t="s">
        <v>17</v>
      </c>
      <c r="N3" s="25" t="s">
        <v>17</v>
      </c>
      <c r="O3" s="25" t="s">
        <v>17</v>
      </c>
      <c r="P3" s="25"/>
      <c r="Q3" s="25"/>
      <c r="R3" s="25"/>
      <c r="S3" s="25"/>
      <c r="T3" s="22" t="s">
        <v>66</v>
      </c>
      <c r="U3" s="21" t="s">
        <v>67</v>
      </c>
      <c r="V3" s="21" t="s">
        <v>62</v>
      </c>
      <c r="W3" s="21" t="s">
        <v>63</v>
      </c>
      <c r="X3" s="21" t="s">
        <v>64</v>
      </c>
      <c r="Y3" s="21" t="s">
        <v>68</v>
      </c>
    </row>
    <row r="4" spans="1:25" s="6" customFormat="1" x14ac:dyDescent="0.25">
      <c r="A4" s="2"/>
      <c r="B4" s="27"/>
      <c r="C4" s="5"/>
      <c r="D4" s="5"/>
      <c r="E4" s="11"/>
      <c r="F4" s="2"/>
      <c r="G4" s="5"/>
      <c r="H4" s="11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59"/>
      <c r="V4" s="59"/>
      <c r="W4" s="59"/>
      <c r="X4" s="59"/>
      <c r="Y4" s="59"/>
    </row>
    <row r="5" spans="1:25" s="6" customFormat="1" x14ac:dyDescent="0.25">
      <c r="A5" s="28" t="s">
        <v>18</v>
      </c>
      <c r="B5" s="29"/>
      <c r="C5" s="30"/>
      <c r="D5" s="30"/>
      <c r="E5" s="31"/>
      <c r="F5" s="2"/>
      <c r="G5" s="5"/>
      <c r="H5" s="11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59"/>
      <c r="V5" s="59"/>
      <c r="W5" s="59"/>
      <c r="X5" s="59"/>
      <c r="Y5" s="59"/>
    </row>
    <row r="6" spans="1:25" s="6" customFormat="1" x14ac:dyDescent="0.25">
      <c r="A6" s="2"/>
      <c r="B6" s="27"/>
      <c r="C6" s="5"/>
      <c r="D6" s="5"/>
      <c r="E6" s="11"/>
      <c r="F6" s="2"/>
      <c r="G6" s="5"/>
      <c r="H6" s="11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U6" s="59"/>
      <c r="V6" s="59"/>
      <c r="W6" s="59"/>
      <c r="X6" s="59"/>
      <c r="Y6" s="59"/>
    </row>
    <row r="7" spans="1:25" x14ac:dyDescent="0.25">
      <c r="A7" s="2" t="s">
        <v>19</v>
      </c>
      <c r="B7" s="7" t="s">
        <v>81</v>
      </c>
      <c r="C7" s="47">
        <v>0</v>
      </c>
      <c r="D7" s="48">
        <v>0.5454</v>
      </c>
      <c r="E7" s="10">
        <f>ROUND(C7*D7,2)</f>
        <v>0</v>
      </c>
      <c r="F7" s="1" t="s">
        <v>56</v>
      </c>
      <c r="G7" s="9">
        <v>1</v>
      </c>
      <c r="H7" s="10">
        <f>ROUND(E7*G7,2)</f>
        <v>0</v>
      </c>
      <c r="I7" s="62"/>
      <c r="J7" s="58"/>
      <c r="K7" s="58"/>
      <c r="L7" s="58"/>
      <c r="M7" s="58"/>
      <c r="N7" s="58"/>
      <c r="O7" s="58"/>
      <c r="P7" s="58"/>
      <c r="Q7" s="58"/>
      <c r="R7" s="58"/>
      <c r="S7" s="58"/>
      <c r="T7" s="61">
        <f>SUM(I7:S7)</f>
        <v>0</v>
      </c>
      <c r="U7" s="58">
        <f>+H7-T7</f>
        <v>0</v>
      </c>
      <c r="V7" s="58">
        <f>+U7</f>
        <v>0</v>
      </c>
      <c r="W7" s="58"/>
      <c r="X7" s="58"/>
      <c r="Y7" s="58"/>
    </row>
    <row r="8" spans="1:25" x14ac:dyDescent="0.25">
      <c r="A8" s="2" t="s">
        <v>93</v>
      </c>
      <c r="B8" s="7" t="s">
        <v>94</v>
      </c>
      <c r="C8" s="47">
        <v>0</v>
      </c>
      <c r="D8" s="9">
        <f>+D$7</f>
        <v>0.5454</v>
      </c>
      <c r="E8" s="10">
        <f>ROUND(C8*D8,2)</f>
        <v>0</v>
      </c>
      <c r="F8" s="1" t="s">
        <v>56</v>
      </c>
      <c r="G8" s="9">
        <v>1</v>
      </c>
      <c r="H8" s="10">
        <f>ROUND(E8*G8,2)</f>
        <v>0</v>
      </c>
      <c r="I8" s="62"/>
      <c r="J8" s="58"/>
      <c r="K8" s="58"/>
      <c r="L8" s="58"/>
      <c r="M8" s="58"/>
      <c r="N8" s="58"/>
      <c r="O8" s="58"/>
      <c r="P8" s="58"/>
      <c r="Q8" s="58"/>
      <c r="R8" s="58"/>
      <c r="S8" s="58"/>
      <c r="T8" s="61">
        <f>SUM(I8:S8)</f>
        <v>0</v>
      </c>
      <c r="U8" s="58">
        <f t="shared" ref="U8:U48" si="0">+H8-T8</f>
        <v>0</v>
      </c>
      <c r="V8" s="58">
        <f>+U8</f>
        <v>0</v>
      </c>
      <c r="W8" s="58"/>
      <c r="X8" s="58"/>
      <c r="Y8" s="58"/>
    </row>
    <row r="9" spans="1:25" x14ac:dyDescent="0.25">
      <c r="A9" s="3" t="s">
        <v>47</v>
      </c>
      <c r="B9" s="7" t="s">
        <v>48</v>
      </c>
      <c r="C9" s="47">
        <v>333680.88</v>
      </c>
      <c r="D9" s="9">
        <f>+D$7</f>
        <v>0.5454</v>
      </c>
      <c r="E9" s="10">
        <f>ROUND(C9*D9,2)</f>
        <v>181989.55</v>
      </c>
      <c r="F9" s="1" t="s">
        <v>57</v>
      </c>
      <c r="G9" s="9">
        <v>1</v>
      </c>
      <c r="H9" s="10">
        <f>ROUND(E9*G9,2)</f>
        <v>181989.55</v>
      </c>
      <c r="I9" s="62">
        <v>30331.59</v>
      </c>
      <c r="J9" s="58">
        <v>30331.59</v>
      </c>
      <c r="K9" s="58">
        <v>30331.599999999999</v>
      </c>
      <c r="L9" s="58">
        <v>30331.59</v>
      </c>
      <c r="M9" s="58">
        <v>30331.59</v>
      </c>
      <c r="N9" s="58"/>
      <c r="O9" s="58"/>
      <c r="P9" s="58"/>
      <c r="Q9" s="58"/>
      <c r="R9" s="58"/>
      <c r="S9" s="58"/>
      <c r="T9" s="61">
        <f>SUM(I9:S9)</f>
        <v>151657.96</v>
      </c>
      <c r="U9" s="58">
        <f t="shared" si="0"/>
        <v>30331.589999999997</v>
      </c>
      <c r="V9" s="58"/>
      <c r="W9" s="58">
        <f>+U9</f>
        <v>30331.589999999997</v>
      </c>
      <c r="X9" s="58"/>
      <c r="Y9" s="58"/>
    </row>
    <row r="10" spans="1:25" x14ac:dyDescent="0.25">
      <c r="A10" s="3" t="s">
        <v>20</v>
      </c>
      <c r="B10" s="36" t="s">
        <v>35</v>
      </c>
      <c r="C10" s="47">
        <v>1381869.34</v>
      </c>
      <c r="D10" s="9">
        <f>+D$7</f>
        <v>0.5454</v>
      </c>
      <c r="E10" s="10">
        <f>ROUND(C10*D10,2)</f>
        <v>753671.54</v>
      </c>
      <c r="F10" s="1" t="s">
        <v>86</v>
      </c>
      <c r="G10" s="9">
        <v>1</v>
      </c>
      <c r="H10" s="10">
        <f>ROUND(E10*G10,2)</f>
        <v>753671.54</v>
      </c>
      <c r="I10" s="62">
        <v>118425.53</v>
      </c>
      <c r="J10" s="62">
        <v>118425.54</v>
      </c>
      <c r="K10" s="58">
        <v>139984.70000000001</v>
      </c>
      <c r="L10" s="58">
        <v>125611.92</v>
      </c>
      <c r="M10" s="62">
        <v>125611.93</v>
      </c>
      <c r="N10" s="58"/>
      <c r="O10" s="58"/>
      <c r="P10" s="58"/>
      <c r="Q10" s="58"/>
      <c r="R10" s="58"/>
      <c r="S10" s="58"/>
      <c r="T10" s="61">
        <f>SUM(I10:S10)</f>
        <v>628059.62</v>
      </c>
      <c r="U10" s="58">
        <f t="shared" si="0"/>
        <v>125611.92000000004</v>
      </c>
      <c r="V10" s="58"/>
      <c r="W10" s="58">
        <f>+U10</f>
        <v>125611.92000000004</v>
      </c>
      <c r="X10" s="58"/>
      <c r="Y10" s="58"/>
    </row>
    <row r="11" spans="1:25" x14ac:dyDescent="0.25">
      <c r="A11" s="2" t="s">
        <v>72</v>
      </c>
      <c r="B11" s="7" t="s">
        <v>36</v>
      </c>
      <c r="C11" s="47">
        <v>7085</v>
      </c>
      <c r="D11" s="9">
        <f>+D$7</f>
        <v>0.5454</v>
      </c>
      <c r="E11" s="10">
        <f>ROUND(C11*D11,2)</f>
        <v>3864.16</v>
      </c>
      <c r="F11" s="1" t="s">
        <v>87</v>
      </c>
      <c r="G11" s="9">
        <v>1</v>
      </c>
      <c r="H11" s="10">
        <f>ROUND(E11*G11,2)</f>
        <v>3864.16</v>
      </c>
      <c r="I11" s="62">
        <v>644.03</v>
      </c>
      <c r="J11" s="58">
        <v>644.02</v>
      </c>
      <c r="K11" s="58">
        <v>644.03</v>
      </c>
      <c r="L11" s="58">
        <v>644.03</v>
      </c>
      <c r="M11" s="58">
        <v>644.02</v>
      </c>
      <c r="N11" s="58"/>
      <c r="O11" s="58"/>
      <c r="P11" s="58"/>
      <c r="Q11" s="58"/>
      <c r="R11" s="62"/>
      <c r="S11" s="58"/>
      <c r="T11" s="61">
        <f>SUM(I11:S11)</f>
        <v>3220.1299999999997</v>
      </c>
      <c r="U11" s="58">
        <f t="shared" si="0"/>
        <v>644.0300000000002</v>
      </c>
      <c r="V11" s="58"/>
      <c r="W11" s="58">
        <f>+U11</f>
        <v>644.0300000000002</v>
      </c>
      <c r="X11" s="58"/>
      <c r="Y11" s="58"/>
    </row>
    <row r="12" spans="1:25" x14ac:dyDescent="0.25">
      <c r="C12" s="4" t="s">
        <v>17</v>
      </c>
      <c r="E12" s="10" t="s">
        <v>17</v>
      </c>
      <c r="I12" s="62"/>
      <c r="J12" s="58"/>
      <c r="K12" s="58"/>
      <c r="L12" s="62"/>
      <c r="M12" s="58"/>
      <c r="N12" s="58"/>
      <c r="O12" s="58"/>
      <c r="P12" s="58"/>
      <c r="Q12" s="58"/>
      <c r="R12" s="58"/>
      <c r="S12" s="58"/>
      <c r="T12" s="61"/>
      <c r="U12" s="58"/>
      <c r="V12" s="58"/>
      <c r="W12" s="58"/>
      <c r="X12" s="58"/>
      <c r="Y12" s="58"/>
    </row>
    <row r="13" spans="1:25" x14ac:dyDescent="0.25">
      <c r="A13" s="3" t="s">
        <v>21</v>
      </c>
      <c r="B13" s="8" t="s">
        <v>34</v>
      </c>
      <c r="C13" s="47">
        <v>3283091.9</v>
      </c>
      <c r="D13" s="9">
        <f>+D$7</f>
        <v>0.5454</v>
      </c>
      <c r="E13" s="10">
        <f>ROUND(C13*D13,2)</f>
        <v>1790598.32</v>
      </c>
      <c r="F13" s="1" t="s">
        <v>58</v>
      </c>
      <c r="G13" s="9">
        <v>0.2429</v>
      </c>
      <c r="H13" s="10">
        <f>ROUND(E13*G13,2)</f>
        <v>434936.33</v>
      </c>
      <c r="I13" s="62">
        <v>64294.35</v>
      </c>
      <c r="J13" s="58">
        <v>64294.35</v>
      </c>
      <c r="K13" s="58">
        <v>59057.62</v>
      </c>
      <c r="L13" s="58">
        <v>62548.78</v>
      </c>
      <c r="M13" s="58">
        <v>87203.44</v>
      </c>
      <c r="N13" s="58"/>
      <c r="O13" s="58"/>
      <c r="P13" s="58"/>
      <c r="Q13" s="58"/>
      <c r="R13" s="58"/>
      <c r="S13" s="58"/>
      <c r="T13" s="61">
        <f>SUM(I13:S13)</f>
        <v>337398.54000000004</v>
      </c>
      <c r="U13" s="77">
        <f t="shared" si="0"/>
        <v>97537.789999999979</v>
      </c>
      <c r="V13" s="58"/>
      <c r="W13" s="58">
        <f>+U13</f>
        <v>97537.789999999979</v>
      </c>
      <c r="X13" s="58"/>
      <c r="Y13" s="58"/>
    </row>
    <row r="14" spans="1:25" x14ac:dyDescent="0.25">
      <c r="A14" s="3"/>
      <c r="B14" s="8"/>
      <c r="C14" s="46"/>
      <c r="D14" s="9"/>
      <c r="F14" s="1" t="s">
        <v>69</v>
      </c>
      <c r="G14" s="9">
        <v>0.73570000000000002</v>
      </c>
      <c r="H14" s="10">
        <f>ROUND(E13*G14,2)</f>
        <v>1317343.18</v>
      </c>
      <c r="I14" s="62">
        <v>194735.91</v>
      </c>
      <c r="J14" s="58">
        <v>194735.91</v>
      </c>
      <c r="K14" s="58">
        <v>178874.83</v>
      </c>
      <c r="L14" s="62">
        <v>189448.88</v>
      </c>
      <c r="M14" s="58">
        <v>264123.40000000002</v>
      </c>
      <c r="N14" s="58"/>
      <c r="O14" s="58"/>
      <c r="P14" s="58"/>
      <c r="Q14" s="58"/>
      <c r="R14" s="58"/>
      <c r="S14" s="58"/>
      <c r="T14" s="61">
        <f>SUM(I14:S14)</f>
        <v>1021918.93</v>
      </c>
      <c r="U14" s="77">
        <f t="shared" si="0"/>
        <v>295424.24999999988</v>
      </c>
      <c r="V14" s="58"/>
      <c r="W14" s="58">
        <f>+U14</f>
        <v>295424.24999999988</v>
      </c>
      <c r="X14" s="58"/>
      <c r="Y14" s="58"/>
    </row>
    <row r="15" spans="1:25" x14ac:dyDescent="0.25">
      <c r="A15" s="3"/>
      <c r="B15" s="8"/>
      <c r="C15" s="46"/>
      <c r="D15" s="9"/>
      <c r="F15" s="1" t="s">
        <v>70</v>
      </c>
      <c r="G15" s="9">
        <v>2.1399999999999999E-2</v>
      </c>
      <c r="H15" s="10">
        <f>ROUND(E13*G15,2)</f>
        <v>38318.800000000003</v>
      </c>
      <c r="I15" s="62">
        <v>5664.47</v>
      </c>
      <c r="J15" s="58">
        <v>5664.46</v>
      </c>
      <c r="K15" s="58">
        <v>5203.1099999999997</v>
      </c>
      <c r="L15" s="62">
        <v>5510.67</v>
      </c>
      <c r="M15" s="58">
        <v>7682.81</v>
      </c>
      <c r="N15" s="58"/>
      <c r="O15" s="58"/>
      <c r="P15" s="58"/>
      <c r="Q15" s="58"/>
      <c r="R15" s="58"/>
      <c r="S15" s="58"/>
      <c r="T15" s="61">
        <f>SUM(I15:S15)</f>
        <v>29725.52</v>
      </c>
      <c r="U15" s="77">
        <f t="shared" si="0"/>
        <v>8593.2800000000025</v>
      </c>
      <c r="V15" s="58"/>
      <c r="W15" s="58">
        <f>+U15</f>
        <v>8593.2800000000025</v>
      </c>
      <c r="X15" s="58"/>
      <c r="Y15" s="58"/>
    </row>
    <row r="16" spans="1:25" x14ac:dyDescent="0.25">
      <c r="A16" s="3"/>
      <c r="B16" s="8"/>
      <c r="C16" s="46"/>
      <c r="D16" s="9"/>
      <c r="G16" s="9"/>
      <c r="I16" s="62"/>
      <c r="J16" s="58"/>
      <c r="K16" s="58"/>
      <c r="L16" s="62"/>
      <c r="M16" s="58"/>
      <c r="N16" s="58"/>
      <c r="O16" s="58"/>
      <c r="P16" s="58"/>
      <c r="Q16" s="58"/>
      <c r="R16" s="58"/>
      <c r="S16" s="58"/>
      <c r="T16" s="61"/>
      <c r="U16" s="58"/>
      <c r="V16" s="58"/>
      <c r="W16" s="58"/>
      <c r="X16" s="58"/>
      <c r="Y16" s="58"/>
    </row>
    <row r="17" spans="1:25" x14ac:dyDescent="0.25">
      <c r="A17" s="2" t="s">
        <v>49</v>
      </c>
      <c r="B17" s="7" t="s">
        <v>50</v>
      </c>
      <c r="C17" s="47">
        <v>58095.71</v>
      </c>
      <c r="D17" s="9">
        <f>+D$7</f>
        <v>0.5454</v>
      </c>
      <c r="E17" s="10">
        <f>ROUND(C17*D17,2)</f>
        <v>31685.4</v>
      </c>
      <c r="F17" s="1" t="s">
        <v>100</v>
      </c>
      <c r="G17" s="9">
        <v>0.16669999999999999</v>
      </c>
      <c r="H17" s="10">
        <f>ROUND(E17*G17,2)</f>
        <v>5281.96</v>
      </c>
      <c r="I17" s="62"/>
      <c r="J17" s="62">
        <v>1760.65</v>
      </c>
      <c r="K17" s="62">
        <v>880.33</v>
      </c>
      <c r="L17" s="62">
        <v>880.32</v>
      </c>
      <c r="M17" s="62">
        <v>880.33</v>
      </c>
      <c r="N17" s="62"/>
      <c r="O17" s="62"/>
      <c r="P17" s="62"/>
      <c r="Q17" s="62"/>
      <c r="R17" s="58"/>
      <c r="S17" s="58"/>
      <c r="T17" s="61">
        <f>SUM(I17:S17)</f>
        <v>4401.63</v>
      </c>
      <c r="U17" s="77">
        <f t="shared" si="0"/>
        <v>880.32999999999993</v>
      </c>
      <c r="V17" s="58">
        <f>+U17</f>
        <v>880.32999999999993</v>
      </c>
      <c r="W17" s="62" t="s">
        <v>17</v>
      </c>
      <c r="X17" s="58"/>
      <c r="Y17" s="58"/>
    </row>
    <row r="18" spans="1:25" x14ac:dyDescent="0.25">
      <c r="B18" s="7" t="s">
        <v>17</v>
      </c>
      <c r="C18" s="46"/>
      <c r="D18" s="9"/>
      <c r="F18" s="1" t="s">
        <v>101</v>
      </c>
      <c r="G18" s="9">
        <v>0.66659999999999997</v>
      </c>
      <c r="H18" s="10">
        <f>ROUND(E17*G18,2)</f>
        <v>21121.49</v>
      </c>
      <c r="I18" s="62"/>
      <c r="J18" s="58">
        <v>7040.5</v>
      </c>
      <c r="K18" s="58">
        <v>3520.24</v>
      </c>
      <c r="L18" s="62">
        <v>3520.25</v>
      </c>
      <c r="M18" s="58">
        <v>3520.25</v>
      </c>
      <c r="N18" s="58"/>
      <c r="O18" s="58"/>
      <c r="P18" s="58"/>
      <c r="Q18" s="58"/>
      <c r="R18" s="58"/>
      <c r="S18" s="58"/>
      <c r="T18" s="61">
        <f>SUM(I18:S18)</f>
        <v>17601.239999999998</v>
      </c>
      <c r="U18" s="77">
        <f t="shared" si="0"/>
        <v>3520.2500000000036</v>
      </c>
      <c r="V18" s="58"/>
      <c r="W18" s="58">
        <f>+U18</f>
        <v>3520.2500000000036</v>
      </c>
      <c r="X18" s="58"/>
      <c r="Y18" s="58"/>
    </row>
    <row r="19" spans="1:25" x14ac:dyDescent="0.25">
      <c r="C19" s="46"/>
      <c r="D19" s="9"/>
      <c r="F19" s="1" t="s">
        <v>102</v>
      </c>
      <c r="G19" s="9">
        <v>0.16669999999999999</v>
      </c>
      <c r="H19" s="10">
        <f>ROUND(E17*G19,2)</f>
        <v>5281.96</v>
      </c>
      <c r="I19" s="62"/>
      <c r="J19" s="58">
        <v>1760.65</v>
      </c>
      <c r="K19" s="58">
        <v>880.33</v>
      </c>
      <c r="L19" s="62">
        <v>880.32</v>
      </c>
      <c r="M19" s="58">
        <v>880.33</v>
      </c>
      <c r="N19" s="58"/>
      <c r="O19" s="58"/>
      <c r="P19" s="58"/>
      <c r="Q19" s="58"/>
      <c r="R19" s="58"/>
      <c r="S19" s="58"/>
      <c r="T19" s="61">
        <f>SUM(I19:S19)</f>
        <v>4401.63</v>
      </c>
      <c r="U19" s="77">
        <f t="shared" si="0"/>
        <v>880.32999999999993</v>
      </c>
      <c r="V19" s="58"/>
      <c r="W19" s="58"/>
      <c r="X19" s="58">
        <f>+U19</f>
        <v>880.32999999999993</v>
      </c>
      <c r="Y19" s="58"/>
    </row>
    <row r="20" spans="1:25" x14ac:dyDescent="0.25">
      <c r="A20" s="3"/>
      <c r="B20" s="8"/>
      <c r="C20" s="46"/>
      <c r="D20" s="9"/>
      <c r="G20" s="9"/>
      <c r="I20" s="62"/>
      <c r="J20" s="58"/>
      <c r="K20" s="58"/>
      <c r="L20" s="62"/>
      <c r="M20" s="58"/>
      <c r="N20" s="58"/>
      <c r="O20" s="62"/>
      <c r="P20" s="58"/>
      <c r="Q20" s="58"/>
      <c r="R20" s="58"/>
      <c r="S20" s="58"/>
      <c r="T20" s="61"/>
      <c r="U20" s="58"/>
      <c r="V20" s="58"/>
      <c r="W20" s="58"/>
      <c r="X20" s="58"/>
      <c r="Y20" s="58"/>
    </row>
    <row r="21" spans="1:25" x14ac:dyDescent="0.25">
      <c r="A21" s="2" t="s">
        <v>38</v>
      </c>
      <c r="B21" s="7" t="s">
        <v>39</v>
      </c>
      <c r="C21" s="47">
        <v>-346223.1</v>
      </c>
      <c r="D21" s="9">
        <f>+D$7</f>
        <v>0.5454</v>
      </c>
      <c r="E21" s="10">
        <f>ROUND(C21*D21,2)</f>
        <v>-188830.07999999999</v>
      </c>
      <c r="F21" s="1" t="s">
        <v>88</v>
      </c>
      <c r="G21" s="9">
        <v>1</v>
      </c>
      <c r="H21" s="10">
        <f>ROUND(E21*G21,2)</f>
        <v>-188830.07999999999</v>
      </c>
      <c r="I21" s="62"/>
      <c r="J21" s="58">
        <v>-62943.360000000001</v>
      </c>
      <c r="K21" s="58">
        <v>-31471.68</v>
      </c>
      <c r="L21" s="62">
        <v>-31471.68</v>
      </c>
      <c r="M21" s="58">
        <v>-31471.68</v>
      </c>
      <c r="N21" s="58"/>
      <c r="O21" s="58"/>
      <c r="P21" s="58"/>
      <c r="Q21" s="58"/>
      <c r="R21" s="58"/>
      <c r="S21" s="58"/>
      <c r="T21" s="61">
        <f>SUM(I21:S21)</f>
        <v>-157358.39999999999</v>
      </c>
      <c r="U21" s="58">
        <f t="shared" si="0"/>
        <v>-31471.679999999993</v>
      </c>
      <c r="V21" s="58"/>
      <c r="W21" s="58">
        <f>+U21</f>
        <v>-31471.679999999993</v>
      </c>
      <c r="X21" s="58"/>
      <c r="Y21" s="58"/>
    </row>
    <row r="22" spans="1:25" x14ac:dyDescent="0.25">
      <c r="C22" s="46"/>
      <c r="D22" s="9"/>
      <c r="G22" s="9"/>
      <c r="I22" s="62"/>
      <c r="J22" s="58"/>
      <c r="K22" s="58"/>
      <c r="L22" s="62"/>
      <c r="M22" s="58"/>
      <c r="N22" s="58"/>
      <c r="O22" s="58"/>
      <c r="P22" s="58"/>
      <c r="Q22" s="58"/>
      <c r="R22" s="58"/>
      <c r="S22" s="58"/>
      <c r="T22" s="61"/>
      <c r="U22" s="58"/>
      <c r="V22" s="58"/>
      <c r="W22" s="58"/>
      <c r="X22" s="58"/>
      <c r="Y22" s="58"/>
    </row>
    <row r="23" spans="1:25" x14ac:dyDescent="0.25">
      <c r="A23" s="2" t="s">
        <v>40</v>
      </c>
      <c r="B23" s="7" t="s">
        <v>41</v>
      </c>
      <c r="C23" s="47">
        <v>120055.08</v>
      </c>
      <c r="D23" s="9">
        <f>+D$7</f>
        <v>0.5454</v>
      </c>
      <c r="E23" s="10">
        <f>ROUND(C23*D23,2)</f>
        <v>65478.04</v>
      </c>
      <c r="F23" s="1" t="s">
        <v>89</v>
      </c>
      <c r="G23" s="9">
        <v>1</v>
      </c>
      <c r="H23" s="10">
        <f>ROUND(E23*G23,2)</f>
        <v>65478.04</v>
      </c>
      <c r="I23" s="62"/>
      <c r="J23" s="58">
        <v>21826.01</v>
      </c>
      <c r="K23" s="58">
        <v>10913.01</v>
      </c>
      <c r="L23" s="62">
        <v>10913.01</v>
      </c>
      <c r="M23" s="58">
        <v>10913</v>
      </c>
      <c r="N23" s="58"/>
      <c r="O23" s="58"/>
      <c r="P23" s="58"/>
      <c r="Q23" s="58"/>
      <c r="R23" s="58"/>
      <c r="S23" s="58"/>
      <c r="T23" s="61">
        <f>SUM(I23:S23)</f>
        <v>54565.03</v>
      </c>
      <c r="U23" s="58">
        <f t="shared" si="0"/>
        <v>10913.010000000002</v>
      </c>
      <c r="V23" s="58"/>
      <c r="W23" s="58">
        <f>+U23</f>
        <v>10913.010000000002</v>
      </c>
      <c r="X23" s="58"/>
      <c r="Y23" s="58"/>
    </row>
    <row r="24" spans="1:25" x14ac:dyDescent="0.25">
      <c r="B24" s="7" t="s">
        <v>17</v>
      </c>
      <c r="H24" s="12"/>
      <c r="I24" s="62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61" t="s">
        <v>17</v>
      </c>
      <c r="U24" s="62" t="s">
        <v>17</v>
      </c>
      <c r="V24" s="58"/>
      <c r="W24" s="58"/>
      <c r="X24" s="58"/>
      <c r="Y24" s="58"/>
    </row>
    <row r="25" spans="1:25" x14ac:dyDescent="0.25">
      <c r="A25" s="3" t="s">
        <v>22</v>
      </c>
      <c r="B25" s="7" t="s">
        <v>23</v>
      </c>
      <c r="C25" s="47">
        <v>77104.34</v>
      </c>
      <c r="D25" s="9">
        <f>+D$7</f>
        <v>0.5454</v>
      </c>
      <c r="E25" s="10">
        <f>ROUND(C25*D25,2)</f>
        <v>42052.71</v>
      </c>
      <c r="F25" s="1" t="s">
        <v>59</v>
      </c>
      <c r="G25" s="9">
        <v>1</v>
      </c>
      <c r="H25" s="10">
        <f>ROUND(E25*G25,2)</f>
        <v>42052.71</v>
      </c>
      <c r="I25" s="62">
        <v>7008.78</v>
      </c>
      <c r="J25" s="58">
        <v>7008.79</v>
      </c>
      <c r="K25" s="58">
        <v>7008.78</v>
      </c>
      <c r="L25" s="62">
        <v>7008.79</v>
      </c>
      <c r="M25" s="58">
        <v>7008.78</v>
      </c>
      <c r="N25" s="58"/>
      <c r="O25" s="58"/>
      <c r="P25" s="58"/>
      <c r="Q25" s="58"/>
      <c r="R25" s="58"/>
      <c r="S25" s="58"/>
      <c r="T25" s="61">
        <f>SUM(I25:S25)</f>
        <v>35043.919999999998</v>
      </c>
      <c r="U25" s="58">
        <f t="shared" si="0"/>
        <v>7008.7900000000009</v>
      </c>
      <c r="V25" s="58"/>
      <c r="W25" s="58">
        <f>+U25</f>
        <v>7008.7900000000009</v>
      </c>
      <c r="X25" s="58"/>
      <c r="Y25" s="58"/>
    </row>
    <row r="26" spans="1:25" x14ac:dyDescent="0.25">
      <c r="C26"/>
      <c r="H26" s="12"/>
      <c r="I26" s="62"/>
      <c r="J26" s="58"/>
      <c r="K26" s="58"/>
      <c r="L26" s="62"/>
      <c r="M26" s="58"/>
      <c r="N26" s="58"/>
      <c r="O26" s="58"/>
      <c r="P26" s="58"/>
      <c r="Q26" s="58"/>
      <c r="R26" s="58"/>
      <c r="S26" s="58"/>
      <c r="T26" s="61"/>
      <c r="U26" s="58"/>
      <c r="V26" s="58"/>
      <c r="W26" s="58"/>
      <c r="X26" s="58"/>
      <c r="Y26" s="58"/>
    </row>
    <row r="27" spans="1:25" x14ac:dyDescent="0.25">
      <c r="A27" s="2" t="s">
        <v>24</v>
      </c>
      <c r="B27" s="8" t="s">
        <v>25</v>
      </c>
      <c r="C27" s="47">
        <v>2141124.87</v>
      </c>
      <c r="D27" s="9">
        <f>+D$7</f>
        <v>0.5454</v>
      </c>
      <c r="E27" s="10">
        <f>ROUND(C27*D27,2)</f>
        <v>1167769.5</v>
      </c>
      <c r="F27" s="1" t="s">
        <v>60</v>
      </c>
      <c r="G27" s="9">
        <v>0.8</v>
      </c>
      <c r="H27" s="10">
        <f>ROUND(E27*G27,2)</f>
        <v>934215.6</v>
      </c>
      <c r="I27" s="62">
        <v>157676.78</v>
      </c>
      <c r="J27" s="58">
        <v>159051.41</v>
      </c>
      <c r="K27" s="58">
        <v>153908.57</v>
      </c>
      <c r="L27" s="62">
        <v>156864.63</v>
      </c>
      <c r="M27" s="58">
        <v>151560.24</v>
      </c>
      <c r="N27" s="58"/>
      <c r="O27" s="58"/>
      <c r="P27" s="58"/>
      <c r="Q27" s="58"/>
      <c r="R27" s="58"/>
      <c r="S27" s="58"/>
      <c r="T27" s="61">
        <f>SUM(I27:S27)</f>
        <v>779061.63</v>
      </c>
      <c r="U27" s="58">
        <f t="shared" si="0"/>
        <v>155153.96999999997</v>
      </c>
      <c r="V27" s="58"/>
      <c r="W27" s="58">
        <f>+U27</f>
        <v>155153.96999999997</v>
      </c>
      <c r="X27" s="58"/>
      <c r="Y27" s="58"/>
    </row>
    <row r="28" spans="1:25" x14ac:dyDescent="0.25">
      <c r="F28" s="1" t="s">
        <v>71</v>
      </c>
      <c r="G28" s="9">
        <v>0.2</v>
      </c>
      <c r="H28" s="10">
        <f>ROUND(E27*G28,2)</f>
        <v>233553.9</v>
      </c>
      <c r="I28" s="62">
        <v>39419.19</v>
      </c>
      <c r="J28" s="58">
        <v>39762.86</v>
      </c>
      <c r="K28" s="58">
        <v>38477.14</v>
      </c>
      <c r="L28" s="62">
        <v>39216.160000000003</v>
      </c>
      <c r="M28" s="58">
        <v>37890.06</v>
      </c>
      <c r="N28" s="58"/>
      <c r="O28" s="58"/>
      <c r="P28" s="58"/>
      <c r="Q28" s="58"/>
      <c r="R28" s="58"/>
      <c r="S28" s="58"/>
      <c r="T28" s="61">
        <f>SUM(I28:S28)</f>
        <v>194765.41</v>
      </c>
      <c r="U28" s="58">
        <f t="shared" si="0"/>
        <v>38788.489999999991</v>
      </c>
      <c r="V28" s="58"/>
      <c r="W28" s="58"/>
      <c r="X28" s="58">
        <f>+U28</f>
        <v>38788.489999999991</v>
      </c>
      <c r="Y28" s="58"/>
    </row>
    <row r="29" spans="1:25" x14ac:dyDescent="0.25">
      <c r="I29" s="58"/>
      <c r="J29" s="58"/>
      <c r="K29" s="58"/>
      <c r="L29" s="58"/>
      <c r="M29" s="58"/>
      <c r="N29" s="62"/>
      <c r="O29" s="58"/>
      <c r="P29" s="58"/>
      <c r="Q29" s="58"/>
      <c r="R29" s="58"/>
      <c r="S29" s="58"/>
      <c r="T29" s="61"/>
      <c r="U29" s="58"/>
      <c r="V29" s="58"/>
      <c r="W29" s="58"/>
      <c r="X29" s="58"/>
      <c r="Y29" s="58"/>
    </row>
    <row r="30" spans="1:25" x14ac:dyDescent="0.25">
      <c r="A30" s="2" t="s">
        <v>78</v>
      </c>
      <c r="B30" s="7" t="s">
        <v>79</v>
      </c>
      <c r="C30" s="47">
        <v>344523.66</v>
      </c>
      <c r="D30" s="9">
        <f>+D$7</f>
        <v>0.5454</v>
      </c>
      <c r="E30" s="10">
        <f>ROUND(C30*D30,2)</f>
        <v>187903.2</v>
      </c>
      <c r="F30" s="1" t="s">
        <v>80</v>
      </c>
      <c r="G30" s="9">
        <v>1</v>
      </c>
      <c r="H30" s="10">
        <f>ROUND(E30*G30,2)</f>
        <v>187903.2</v>
      </c>
      <c r="I30" s="58">
        <v>32762.02</v>
      </c>
      <c r="J30" s="58">
        <v>32762.01</v>
      </c>
      <c r="K30" s="58">
        <v>32762.02</v>
      </c>
      <c r="L30" s="62">
        <v>26072.21</v>
      </c>
      <c r="M30" s="58">
        <v>32227.74</v>
      </c>
      <c r="N30" s="62"/>
      <c r="O30" s="58"/>
      <c r="P30" s="58"/>
      <c r="Q30" s="58"/>
      <c r="R30" s="58"/>
      <c r="S30" s="58"/>
      <c r="T30" s="61">
        <f>SUM(I30:S30)</f>
        <v>156586</v>
      </c>
      <c r="U30" s="58">
        <f t="shared" si="0"/>
        <v>31317.200000000012</v>
      </c>
      <c r="V30" s="58"/>
      <c r="W30" s="58"/>
      <c r="X30" s="58"/>
      <c r="Y30" s="58">
        <f>+U30</f>
        <v>31317.200000000012</v>
      </c>
    </row>
    <row r="31" spans="1:25" x14ac:dyDescent="0.25">
      <c r="A31" s="2" t="s">
        <v>82</v>
      </c>
      <c r="B31" s="7" t="s">
        <v>26</v>
      </c>
      <c r="C31" s="47">
        <v>12000</v>
      </c>
      <c r="D31" s="9">
        <f>+D$7</f>
        <v>0.5454</v>
      </c>
      <c r="E31" s="10">
        <f>ROUND(C31*D31,2)</f>
        <v>6544.8</v>
      </c>
      <c r="F31" s="1" t="s">
        <v>83</v>
      </c>
      <c r="G31" s="9">
        <v>1</v>
      </c>
      <c r="H31" s="10">
        <f>ROUND(E31*G31,2)</f>
        <v>6544.8</v>
      </c>
      <c r="I31" s="58">
        <v>1090.8</v>
      </c>
      <c r="J31" s="58">
        <v>1090.8</v>
      </c>
      <c r="K31" s="58">
        <v>1090.8</v>
      </c>
      <c r="L31" s="58">
        <v>1090.8</v>
      </c>
      <c r="M31" s="58">
        <v>1090.8</v>
      </c>
      <c r="N31" s="62"/>
      <c r="O31" s="58"/>
      <c r="P31" s="58"/>
      <c r="Q31" s="58"/>
      <c r="R31" s="58"/>
      <c r="S31" s="58"/>
      <c r="T31" s="61">
        <f>SUM(I31:S31)</f>
        <v>5454</v>
      </c>
      <c r="U31" s="58">
        <f t="shared" si="0"/>
        <v>1090.8000000000002</v>
      </c>
      <c r="V31" s="58"/>
      <c r="W31" s="58"/>
      <c r="X31" s="58"/>
      <c r="Y31" s="58">
        <f>+U31</f>
        <v>1090.8000000000002</v>
      </c>
    </row>
    <row r="32" spans="1:25" x14ac:dyDescent="0.25">
      <c r="A32" s="2" t="s">
        <v>73</v>
      </c>
      <c r="B32" s="8" t="s">
        <v>74</v>
      </c>
      <c r="C32" s="47">
        <v>1263410.3799999999</v>
      </c>
      <c r="D32" s="9">
        <f>+D$7</f>
        <v>0.5454</v>
      </c>
      <c r="E32" s="10">
        <f>ROUND(C32*D32,2)</f>
        <v>689064.02</v>
      </c>
      <c r="F32" s="1" t="s">
        <v>75</v>
      </c>
      <c r="G32" s="9">
        <v>1</v>
      </c>
      <c r="H32" s="10">
        <f>ROUND(E32*G32,2)</f>
        <v>689064.02</v>
      </c>
      <c r="I32" s="62">
        <v>114510.01</v>
      </c>
      <c r="J32" s="58">
        <v>115178</v>
      </c>
      <c r="K32" s="58">
        <v>114844</v>
      </c>
      <c r="L32" s="62">
        <v>114844</v>
      </c>
      <c r="M32" s="58">
        <v>114844.01</v>
      </c>
      <c r="N32" s="58"/>
      <c r="O32" s="58"/>
      <c r="P32" s="58"/>
      <c r="Q32" s="58"/>
      <c r="R32" s="58"/>
      <c r="S32" s="58"/>
      <c r="T32" s="61">
        <f>SUM(I32:S32)</f>
        <v>574220.02</v>
      </c>
      <c r="U32" s="58">
        <f t="shared" si="0"/>
        <v>114844</v>
      </c>
      <c r="X32" s="58"/>
      <c r="Y32" s="58">
        <f>+U32</f>
        <v>114844</v>
      </c>
    </row>
    <row r="33" spans="1:25" x14ac:dyDescent="0.25"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58"/>
      <c r="V33" s="58"/>
      <c r="W33" s="58"/>
      <c r="X33" s="58"/>
      <c r="Y33" s="58"/>
    </row>
    <row r="34" spans="1:25" x14ac:dyDescent="0.25">
      <c r="A34" s="2" t="s">
        <v>113</v>
      </c>
      <c r="B34" s="7" t="s">
        <v>114</v>
      </c>
      <c r="C34" s="47">
        <v>371228.48</v>
      </c>
      <c r="D34" s="9">
        <f>+D$7</f>
        <v>0.5454</v>
      </c>
      <c r="E34" s="10">
        <v>202468.01</v>
      </c>
      <c r="F34" s="1" t="s">
        <v>116</v>
      </c>
      <c r="G34" s="9">
        <v>1</v>
      </c>
      <c r="H34" s="10">
        <f>ROUND(E34*G34,2)</f>
        <v>202468.01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61">
        <f>SUM(I34:S34)</f>
        <v>0</v>
      </c>
      <c r="U34" s="58">
        <f t="shared" si="0"/>
        <v>202468.01</v>
      </c>
      <c r="V34" s="58">
        <f>+U34</f>
        <v>202468.01</v>
      </c>
      <c r="W34" s="58"/>
      <c r="X34" s="58"/>
      <c r="Y34" s="58"/>
    </row>
    <row r="35" spans="1:25" x14ac:dyDescent="0.25">
      <c r="A35" s="2" t="s">
        <v>113</v>
      </c>
      <c r="B35" s="7" t="s">
        <v>115</v>
      </c>
      <c r="C35" s="47">
        <v>-371228.48</v>
      </c>
      <c r="D35" s="9">
        <f>+D$7</f>
        <v>0.5454</v>
      </c>
      <c r="E35" s="10">
        <v>-202468.01</v>
      </c>
      <c r="F35" s="1" t="s">
        <v>117</v>
      </c>
      <c r="G35" s="9">
        <v>1</v>
      </c>
      <c r="H35" s="10">
        <f>ROUND(E35*G35,2)</f>
        <v>-202468.01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61">
        <f>SUM(I35:S35)</f>
        <v>0</v>
      </c>
      <c r="U35" s="58">
        <f t="shared" si="0"/>
        <v>-202468.01</v>
      </c>
      <c r="V35" s="58">
        <f>+U35</f>
        <v>-202468.01</v>
      </c>
      <c r="W35" s="58"/>
      <c r="X35" s="58"/>
      <c r="Y35" s="58"/>
    </row>
    <row r="36" spans="1:25" x14ac:dyDescent="0.25"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61"/>
      <c r="U36" s="58"/>
      <c r="V36" s="58"/>
      <c r="W36" s="58"/>
      <c r="X36" s="58"/>
      <c r="Y36" s="58"/>
    </row>
    <row r="37" spans="1:25" x14ac:dyDescent="0.25">
      <c r="A37" s="2" t="s">
        <v>27</v>
      </c>
      <c r="B37" s="7" t="s">
        <v>28</v>
      </c>
      <c r="C37" s="47">
        <v>1423934.61</v>
      </c>
      <c r="D37" s="9">
        <f>+D$7</f>
        <v>0.5454</v>
      </c>
      <c r="E37" s="10">
        <f>ROUND(C37*D37,2)</f>
        <v>776613.94</v>
      </c>
      <c r="F37" s="1" t="s">
        <v>61</v>
      </c>
      <c r="G37" s="9">
        <v>0.64529999999999998</v>
      </c>
      <c r="H37" s="10">
        <f>ROUND(E$37*G37,2)</f>
        <v>501148.98</v>
      </c>
      <c r="I37" s="62">
        <v>83524.83</v>
      </c>
      <c r="J37" s="58">
        <v>83524.83</v>
      </c>
      <c r="K37" s="58">
        <v>83524.83</v>
      </c>
      <c r="L37" s="62">
        <v>83524.820000000007</v>
      </c>
      <c r="M37" s="58">
        <v>83524.83</v>
      </c>
      <c r="N37" s="58"/>
      <c r="O37" s="58"/>
      <c r="P37" s="58"/>
      <c r="Q37" s="58"/>
      <c r="R37" s="58"/>
      <c r="S37" s="58"/>
      <c r="T37" s="61">
        <f>SUM(I37:S37)</f>
        <v>417624.14</v>
      </c>
      <c r="U37" s="58">
        <f t="shared" si="0"/>
        <v>83524.839999999967</v>
      </c>
      <c r="V37" s="58">
        <f>+U37</f>
        <v>83524.839999999967</v>
      </c>
      <c r="W37" s="58"/>
      <c r="X37" s="58"/>
      <c r="Y37" s="58"/>
    </row>
    <row r="38" spans="1:25" x14ac:dyDescent="0.25">
      <c r="F38" s="1" t="s">
        <v>90</v>
      </c>
      <c r="G38" s="9">
        <v>0.1552</v>
      </c>
      <c r="H38" s="10">
        <f>ROUND(E$37*G38,2)</f>
        <v>120530.48</v>
      </c>
      <c r="I38" s="62">
        <v>20088.41</v>
      </c>
      <c r="J38" s="62">
        <v>20088.419999999998</v>
      </c>
      <c r="K38" s="58">
        <v>20088.41</v>
      </c>
      <c r="L38" s="62">
        <v>20088.41</v>
      </c>
      <c r="M38" s="58">
        <v>20088.419999999998</v>
      </c>
      <c r="N38" s="58"/>
      <c r="O38" s="58"/>
      <c r="P38" s="58"/>
      <c r="Q38" s="58"/>
      <c r="R38" s="58"/>
      <c r="S38" s="58"/>
      <c r="T38" s="61">
        <f>SUM(I38:S38)</f>
        <v>100442.07</v>
      </c>
      <c r="U38" s="58">
        <f t="shared" si="0"/>
        <v>20088.409999999989</v>
      </c>
      <c r="V38" s="58"/>
      <c r="W38" s="58">
        <f>+U38</f>
        <v>20088.409999999989</v>
      </c>
      <c r="X38" s="58"/>
      <c r="Y38" s="58"/>
    </row>
    <row r="39" spans="1:25" x14ac:dyDescent="0.25">
      <c r="F39" s="1" t="s">
        <v>91</v>
      </c>
      <c r="G39" s="9">
        <v>0.19950000000000001</v>
      </c>
      <c r="H39" s="10">
        <f>ROUND(E$37*G39,2)</f>
        <v>154934.48000000001</v>
      </c>
      <c r="I39" s="62">
        <v>25822.41</v>
      </c>
      <c r="J39" s="62">
        <v>25822.42</v>
      </c>
      <c r="K39" s="58">
        <v>25822.41</v>
      </c>
      <c r="L39" s="62">
        <v>25822.41</v>
      </c>
      <c r="M39" s="58">
        <v>25822.42</v>
      </c>
      <c r="N39" s="58"/>
      <c r="O39" s="58"/>
      <c r="P39" s="58"/>
      <c r="Q39" s="58"/>
      <c r="R39" s="58"/>
      <c r="S39" s="58"/>
      <c r="T39" s="61">
        <f>SUM(I39:S39)</f>
        <v>129112.07</v>
      </c>
      <c r="U39" s="58">
        <f t="shared" si="0"/>
        <v>25822.410000000003</v>
      </c>
      <c r="V39" s="58"/>
      <c r="W39" s="58">
        <f>+U39</f>
        <v>25822.410000000003</v>
      </c>
      <c r="X39" s="58"/>
      <c r="Y39" s="58"/>
    </row>
    <row r="40" spans="1:25" x14ac:dyDescent="0.25">
      <c r="I40" s="58"/>
      <c r="J40" s="62"/>
      <c r="K40" s="58"/>
      <c r="L40" s="58"/>
      <c r="M40" s="58"/>
      <c r="N40" s="58"/>
      <c r="O40" s="58"/>
      <c r="P40" s="58"/>
      <c r="Q40" s="58"/>
      <c r="R40" s="58"/>
      <c r="S40" s="58"/>
      <c r="T40" s="61"/>
      <c r="U40" s="58"/>
      <c r="V40" s="58"/>
      <c r="W40" s="58"/>
      <c r="X40" s="58"/>
      <c r="Y40" s="58"/>
    </row>
    <row r="41" spans="1:25" x14ac:dyDescent="0.25">
      <c r="A41" s="2" t="s">
        <v>37</v>
      </c>
      <c r="B41" s="7" t="s">
        <v>43</v>
      </c>
      <c r="C41" s="47">
        <v>85209.600000000006</v>
      </c>
      <c r="D41" s="9">
        <v>1</v>
      </c>
      <c r="E41" s="10">
        <f t="shared" ref="E41:E47" si="1">ROUND(C41*D41,2)</f>
        <v>85209.600000000006</v>
      </c>
      <c r="F41" s="1" t="s">
        <v>92</v>
      </c>
      <c r="G41" s="9">
        <v>1</v>
      </c>
      <c r="H41" s="10">
        <f t="shared" ref="H41:H47" si="2">ROUND(E41*G41,2)</f>
        <v>85209.600000000006</v>
      </c>
      <c r="I41" s="62"/>
      <c r="J41" s="62">
        <v>85209.600000000006</v>
      </c>
      <c r="K41" s="58"/>
      <c r="L41" s="58"/>
      <c r="M41" s="58"/>
      <c r="N41" s="58"/>
      <c r="O41" s="58"/>
      <c r="P41" s="58"/>
      <c r="Q41" s="58"/>
      <c r="R41" s="58"/>
      <c r="S41" s="58"/>
      <c r="T41" s="61">
        <f t="shared" ref="T41:T48" si="3">SUM(I41:S41)</f>
        <v>85209.600000000006</v>
      </c>
      <c r="U41" s="58">
        <f t="shared" si="0"/>
        <v>0</v>
      </c>
      <c r="V41" s="58">
        <f>+U41</f>
        <v>0</v>
      </c>
      <c r="W41" s="58"/>
      <c r="X41" s="58"/>
      <c r="Y41" s="58"/>
    </row>
    <row r="42" spans="1:25" x14ac:dyDescent="0.25">
      <c r="A42" s="2" t="s">
        <v>42</v>
      </c>
      <c r="B42" s="7" t="s">
        <v>44</v>
      </c>
      <c r="C42" s="47">
        <v>0</v>
      </c>
      <c r="D42" s="9">
        <v>1</v>
      </c>
      <c r="E42" s="10">
        <f t="shared" si="1"/>
        <v>0</v>
      </c>
      <c r="F42" s="2" t="s">
        <v>45</v>
      </c>
      <c r="G42" s="9">
        <v>1</v>
      </c>
      <c r="H42" s="10">
        <f t="shared" si="2"/>
        <v>0</v>
      </c>
      <c r="I42" s="62"/>
      <c r="J42" s="58"/>
      <c r="K42" s="58"/>
      <c r="L42" s="58"/>
      <c r="M42" s="58"/>
      <c r="N42" s="58"/>
      <c r="O42" s="62"/>
      <c r="P42" s="58"/>
      <c r="Q42" s="58"/>
      <c r="R42" s="58"/>
      <c r="S42" s="58"/>
      <c r="T42" s="61">
        <f t="shared" si="3"/>
        <v>0</v>
      </c>
      <c r="U42" s="58">
        <f t="shared" si="0"/>
        <v>0</v>
      </c>
      <c r="V42" s="58"/>
      <c r="W42" s="58"/>
      <c r="X42" s="58"/>
      <c r="Y42" s="58"/>
    </row>
    <row r="43" spans="1:25" x14ac:dyDescent="0.25">
      <c r="A43" s="2" t="s">
        <v>53</v>
      </c>
      <c r="B43" s="7" t="s">
        <v>55</v>
      </c>
      <c r="C43" s="47">
        <v>0</v>
      </c>
      <c r="D43" s="9">
        <f>+D$7</f>
        <v>0.5454</v>
      </c>
      <c r="E43" s="10">
        <f t="shared" si="1"/>
        <v>0</v>
      </c>
      <c r="F43" s="1" t="s">
        <v>95</v>
      </c>
      <c r="G43" s="9">
        <v>1</v>
      </c>
      <c r="H43" s="10">
        <f t="shared" si="2"/>
        <v>0</v>
      </c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61">
        <f t="shared" si="3"/>
        <v>0</v>
      </c>
      <c r="U43" s="58">
        <f t="shared" si="0"/>
        <v>0</v>
      </c>
      <c r="V43" s="58">
        <f>+U43</f>
        <v>0</v>
      </c>
      <c r="W43" s="58"/>
      <c r="X43" s="58"/>
      <c r="Y43" s="58"/>
    </row>
    <row r="44" spans="1:25" x14ac:dyDescent="0.25">
      <c r="A44" s="2" t="s">
        <v>107</v>
      </c>
      <c r="B44" s="7" t="s">
        <v>108</v>
      </c>
      <c r="C44" s="47">
        <v>50632.91</v>
      </c>
      <c r="D44" s="9">
        <v>1</v>
      </c>
      <c r="E44" s="10">
        <f t="shared" si="1"/>
        <v>50632.91</v>
      </c>
      <c r="F44" s="1" t="s">
        <v>109</v>
      </c>
      <c r="G44" s="9">
        <v>1</v>
      </c>
      <c r="H44" s="10">
        <f t="shared" si="2"/>
        <v>50632.91</v>
      </c>
      <c r="I44" s="62"/>
      <c r="J44" s="58"/>
      <c r="K44" s="58">
        <v>50632.91</v>
      </c>
      <c r="L44" s="58"/>
      <c r="M44" s="58"/>
      <c r="N44" s="58"/>
      <c r="O44" s="58"/>
      <c r="P44" s="58"/>
      <c r="Q44" s="58"/>
      <c r="R44" s="58"/>
      <c r="S44" s="58"/>
      <c r="T44" s="61">
        <f t="shared" si="3"/>
        <v>50632.91</v>
      </c>
      <c r="U44" s="58">
        <f t="shared" si="0"/>
        <v>0</v>
      </c>
      <c r="V44" s="58"/>
      <c r="W44" s="58"/>
      <c r="X44" s="58"/>
      <c r="Y44" s="58"/>
    </row>
    <row r="45" spans="1:25" x14ac:dyDescent="0.25">
      <c r="A45" s="2" t="s">
        <v>84</v>
      </c>
      <c r="B45" s="7" t="s">
        <v>85</v>
      </c>
      <c r="C45" s="47">
        <v>88872</v>
      </c>
      <c r="D45" s="9">
        <f>+D$7</f>
        <v>0.5454</v>
      </c>
      <c r="E45" s="10">
        <f t="shared" si="1"/>
        <v>48470.79</v>
      </c>
      <c r="F45" s="1" t="s">
        <v>98</v>
      </c>
      <c r="G45" s="9">
        <v>1</v>
      </c>
      <c r="H45" s="10">
        <f t="shared" si="2"/>
        <v>48470.79</v>
      </c>
      <c r="I45" s="62">
        <v>5372.83</v>
      </c>
      <c r="J45" s="58">
        <v>-5372.83</v>
      </c>
      <c r="K45" s="58">
        <v>0</v>
      </c>
      <c r="L45" s="62">
        <v>32313.86</v>
      </c>
      <c r="M45" s="58">
        <v>8078.46</v>
      </c>
      <c r="N45" s="58"/>
      <c r="O45" s="58"/>
      <c r="P45" s="58"/>
      <c r="Q45" s="58"/>
      <c r="R45" s="58"/>
      <c r="S45" s="58"/>
      <c r="T45" s="61">
        <f t="shared" si="3"/>
        <v>40392.32</v>
      </c>
      <c r="U45" s="58">
        <f t="shared" si="0"/>
        <v>8078.4700000000012</v>
      </c>
      <c r="V45" s="58">
        <f>+U45</f>
        <v>8078.4700000000012</v>
      </c>
      <c r="W45" s="58"/>
      <c r="X45" s="58"/>
      <c r="Y45" s="58"/>
    </row>
    <row r="46" spans="1:25" x14ac:dyDescent="0.25">
      <c r="A46" s="2" t="s">
        <v>51</v>
      </c>
      <c r="B46" s="7" t="s">
        <v>54</v>
      </c>
      <c r="C46" s="47">
        <v>76878</v>
      </c>
      <c r="D46" s="9">
        <f>+D$7</f>
        <v>0.5454</v>
      </c>
      <c r="E46" s="10">
        <f t="shared" si="1"/>
        <v>41929.26</v>
      </c>
      <c r="F46" s="1" t="s">
        <v>99</v>
      </c>
      <c r="G46" s="9">
        <v>1</v>
      </c>
      <c r="H46" s="10">
        <f t="shared" si="2"/>
        <v>41929.26</v>
      </c>
      <c r="I46" s="62">
        <v>6988.21</v>
      </c>
      <c r="J46" s="58">
        <v>6988.21</v>
      </c>
      <c r="K46" s="58">
        <v>6988.21</v>
      </c>
      <c r="L46" s="62">
        <v>6988.21</v>
      </c>
      <c r="M46" s="58">
        <v>6988.21</v>
      </c>
      <c r="N46" s="58"/>
      <c r="O46" s="58"/>
      <c r="P46" s="58"/>
      <c r="Q46" s="58"/>
      <c r="R46" s="58"/>
      <c r="S46" s="58"/>
      <c r="T46" s="61">
        <f t="shared" si="3"/>
        <v>34941.050000000003</v>
      </c>
      <c r="U46" s="58">
        <f t="shared" si="0"/>
        <v>6988.2099999999991</v>
      </c>
      <c r="V46" s="58">
        <f>+U46</f>
        <v>6988.2099999999991</v>
      </c>
      <c r="W46" s="58"/>
      <c r="X46" s="58"/>
      <c r="Y46" s="58"/>
    </row>
    <row r="47" spans="1:25" x14ac:dyDescent="0.25">
      <c r="A47" s="2" t="s">
        <v>96</v>
      </c>
      <c r="B47" s="7" t="s">
        <v>97</v>
      </c>
      <c r="C47" s="47">
        <v>0</v>
      </c>
      <c r="D47" s="9">
        <f>+D$7</f>
        <v>0.5454</v>
      </c>
      <c r="E47" s="10">
        <f t="shared" si="1"/>
        <v>0</v>
      </c>
      <c r="F47" s="1" t="s">
        <v>17</v>
      </c>
      <c r="G47" s="9">
        <v>1</v>
      </c>
      <c r="H47" s="10">
        <f t="shared" si="2"/>
        <v>0</v>
      </c>
      <c r="I47" s="62"/>
      <c r="J47" s="58"/>
      <c r="K47" s="58"/>
      <c r="L47" s="62"/>
      <c r="M47" s="58"/>
      <c r="N47" s="58"/>
      <c r="O47" s="58"/>
      <c r="P47" s="58"/>
      <c r="Q47" s="58"/>
      <c r="R47" s="58"/>
      <c r="S47" s="58"/>
      <c r="T47" s="61">
        <f t="shared" si="3"/>
        <v>0</v>
      </c>
      <c r="U47" s="58">
        <f t="shared" si="0"/>
        <v>0</v>
      </c>
      <c r="V47" s="58">
        <f>+U47</f>
        <v>0</v>
      </c>
      <c r="W47" s="58"/>
      <c r="X47" s="58"/>
      <c r="Y47" s="58"/>
    </row>
    <row r="48" spans="1:25" x14ac:dyDescent="0.25">
      <c r="A48" s="3"/>
      <c r="B48" s="8" t="s">
        <v>29</v>
      </c>
      <c r="C48"/>
      <c r="D48" s="63" t="s">
        <v>17</v>
      </c>
      <c r="E48" s="10">
        <v>0</v>
      </c>
      <c r="F48" s="1" t="s">
        <v>60</v>
      </c>
      <c r="H48" s="10">
        <v>0</v>
      </c>
      <c r="I48" s="62"/>
      <c r="J48" s="62">
        <v>-0.01</v>
      </c>
      <c r="K48" s="58">
        <v>0.01</v>
      </c>
      <c r="L48" s="58">
        <v>0.02</v>
      </c>
      <c r="M48" s="58">
        <v>-0.02</v>
      </c>
      <c r="N48" s="58"/>
      <c r="O48" s="58"/>
      <c r="P48" s="58"/>
      <c r="Q48" s="62"/>
      <c r="R48" s="62"/>
      <c r="S48" s="58"/>
      <c r="T48" s="61">
        <f t="shared" si="3"/>
        <v>0</v>
      </c>
      <c r="U48" s="58">
        <f t="shared" si="0"/>
        <v>0</v>
      </c>
      <c r="V48" s="62" t="s">
        <v>17</v>
      </c>
      <c r="W48" s="58">
        <f>+U48</f>
        <v>0</v>
      </c>
      <c r="X48" s="58"/>
      <c r="Y48" s="58"/>
    </row>
    <row r="49" spans="1:25" s="34" customFormat="1" x14ac:dyDescent="0.25">
      <c r="A49" s="37" t="s">
        <v>77</v>
      </c>
      <c r="B49" s="38"/>
      <c r="C49" s="35">
        <f>SUM(C4:C48)</f>
        <v>10401345.18</v>
      </c>
      <c r="D49" s="32"/>
      <c r="E49" s="35">
        <f>SUM(E4:E48)</f>
        <v>5734647.6599999992</v>
      </c>
      <c r="F49" s="33"/>
      <c r="G49" s="32"/>
      <c r="H49" s="35">
        <f t="shared" ref="H49:Y49" si="4">SUM(H4:H48)</f>
        <v>5734647.6600000011</v>
      </c>
      <c r="I49" s="65">
        <f t="shared" si="4"/>
        <v>908360.15000000014</v>
      </c>
      <c r="J49" s="64">
        <f t="shared" si="4"/>
        <v>954654.83000000019</v>
      </c>
      <c r="K49" s="64">
        <f t="shared" si="4"/>
        <v>933966.2100000002</v>
      </c>
      <c r="L49" s="64">
        <f t="shared" si="4"/>
        <v>912652.41</v>
      </c>
      <c r="M49" s="64">
        <f t="shared" si="4"/>
        <v>989443.37</v>
      </c>
      <c r="N49" s="64">
        <f t="shared" si="4"/>
        <v>0</v>
      </c>
      <c r="O49" s="64">
        <f t="shared" si="4"/>
        <v>0</v>
      </c>
      <c r="P49" s="64">
        <f t="shared" si="4"/>
        <v>0</v>
      </c>
      <c r="Q49" s="64">
        <f t="shared" si="4"/>
        <v>0</v>
      </c>
      <c r="R49" s="64">
        <f t="shared" si="4"/>
        <v>0</v>
      </c>
      <c r="S49" s="64">
        <f t="shared" si="4"/>
        <v>0</v>
      </c>
      <c r="T49" s="52">
        <f t="shared" si="4"/>
        <v>4699076.9700000007</v>
      </c>
      <c r="U49" s="53">
        <f t="shared" si="4"/>
        <v>1035570.6899999998</v>
      </c>
      <c r="V49" s="53">
        <f t="shared" si="4"/>
        <v>99471.849999999948</v>
      </c>
      <c r="W49" s="53">
        <f t="shared" si="4"/>
        <v>749178.02</v>
      </c>
      <c r="X49" s="53">
        <f t="shared" si="4"/>
        <v>39668.819999999992</v>
      </c>
      <c r="Y49" s="53">
        <f t="shared" si="4"/>
        <v>147252</v>
      </c>
    </row>
    <row r="50" spans="1:25" s="34" customFormat="1" x14ac:dyDescent="0.25">
      <c r="A50" s="71"/>
      <c r="B50" s="38"/>
      <c r="C50" s="68"/>
      <c r="D50" s="32"/>
      <c r="E50" s="68"/>
      <c r="F50" s="72"/>
      <c r="G50" s="32"/>
      <c r="H50" s="75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9"/>
      <c r="U50" s="70" t="s">
        <v>17</v>
      </c>
      <c r="V50" s="70"/>
      <c r="W50" s="70"/>
      <c r="X50" s="70"/>
      <c r="Y50" s="70"/>
    </row>
    <row r="51" spans="1:25" x14ac:dyDescent="0.25">
      <c r="A51" s="39" t="s">
        <v>76</v>
      </c>
      <c r="E51"/>
      <c r="F51" s="74"/>
      <c r="G51" s="73"/>
      <c r="H51" s="12"/>
      <c r="I51" s="67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61"/>
      <c r="U51" s="58"/>
      <c r="V51" s="58"/>
      <c r="W51" s="58"/>
      <c r="X51" s="58"/>
      <c r="Y51" s="58"/>
    </row>
    <row r="52" spans="1:25" x14ac:dyDescent="0.25">
      <c r="A52" s="49" t="s">
        <v>38</v>
      </c>
      <c r="B52" s="50" t="s">
        <v>103</v>
      </c>
      <c r="C52" s="47">
        <v>-23.94</v>
      </c>
      <c r="D52" s="9">
        <v>1</v>
      </c>
      <c r="E52" s="10">
        <f>ROUND(C52*D52,2)</f>
        <v>-23.94</v>
      </c>
      <c r="F52" t="s">
        <v>105</v>
      </c>
      <c r="G52" s="9">
        <v>1</v>
      </c>
      <c r="H52" s="10">
        <f>ROUND(E52*G52,2)</f>
        <v>-23.94</v>
      </c>
      <c r="I52" s="58">
        <v>0</v>
      </c>
      <c r="J52" s="58"/>
      <c r="K52" s="62">
        <v>-23.94</v>
      </c>
      <c r="L52" s="62">
        <v>0</v>
      </c>
      <c r="M52" s="62"/>
      <c r="N52" s="62"/>
      <c r="O52" s="62"/>
      <c r="P52" s="62"/>
      <c r="Q52" s="62"/>
      <c r="R52" s="62"/>
      <c r="S52" s="62"/>
      <c r="T52" s="61">
        <f t="shared" ref="T52:T58" si="5">SUM(I52:S52)</f>
        <v>-23.94</v>
      </c>
      <c r="U52" s="58">
        <f t="shared" ref="U52:U58" si="6">+H52-T52</f>
        <v>0</v>
      </c>
      <c r="V52" s="58"/>
      <c r="W52" s="58">
        <f>+U52</f>
        <v>0</v>
      </c>
      <c r="X52" s="58"/>
      <c r="Y52" s="58"/>
    </row>
    <row r="53" spans="1:25" x14ac:dyDescent="0.25">
      <c r="A53" s="49" t="s">
        <v>40</v>
      </c>
      <c r="B53" s="50" t="s">
        <v>104</v>
      </c>
      <c r="C53" s="47">
        <v>-510.73</v>
      </c>
      <c r="D53" s="9">
        <v>1</v>
      </c>
      <c r="E53" s="10">
        <f>ROUND(C53*D53,2)</f>
        <v>-510.73</v>
      </c>
      <c r="F53" t="s">
        <v>106</v>
      </c>
      <c r="G53" s="9">
        <v>1</v>
      </c>
      <c r="H53" s="10">
        <f>ROUND(E53*G53,2)</f>
        <v>-510.73</v>
      </c>
      <c r="I53" s="58"/>
      <c r="J53" s="58"/>
      <c r="K53" s="62">
        <v>-510.73</v>
      </c>
      <c r="L53" s="62"/>
      <c r="M53" s="62"/>
      <c r="N53" s="62">
        <v>0</v>
      </c>
      <c r="O53" s="62">
        <v>0</v>
      </c>
      <c r="P53" s="62"/>
      <c r="Q53" s="62"/>
      <c r="R53" s="62"/>
      <c r="S53" s="62"/>
      <c r="T53" s="61">
        <f t="shared" si="5"/>
        <v>-510.73</v>
      </c>
      <c r="U53" s="58">
        <f t="shared" si="6"/>
        <v>0</v>
      </c>
      <c r="V53" s="58"/>
      <c r="W53" s="58">
        <f>+U53</f>
        <v>0</v>
      </c>
      <c r="X53" s="58"/>
      <c r="Y53" s="58"/>
    </row>
    <row r="54" spans="1:25" x14ac:dyDescent="0.25">
      <c r="A54" s="49" t="s">
        <v>21</v>
      </c>
      <c r="B54" s="50" t="s">
        <v>110</v>
      </c>
      <c r="C54" s="47">
        <v>450216.92</v>
      </c>
      <c r="D54" s="9">
        <v>1</v>
      </c>
      <c r="E54" s="10">
        <f>ROUND(C54*D54,2)</f>
        <v>450216.92</v>
      </c>
      <c r="F54" t="s">
        <v>58</v>
      </c>
      <c r="G54" s="9">
        <v>0.2429</v>
      </c>
      <c r="H54" s="10">
        <f>ROUND(E$54*G54,2)</f>
        <v>109357.69</v>
      </c>
      <c r="I54" s="58"/>
      <c r="J54" s="58"/>
      <c r="K54" s="62">
        <v>0</v>
      </c>
      <c r="L54" s="62"/>
      <c r="M54" s="62">
        <v>54245.7</v>
      </c>
      <c r="N54" s="62">
        <v>0</v>
      </c>
      <c r="O54" s="62"/>
      <c r="P54" s="62"/>
      <c r="Q54" s="62"/>
      <c r="R54" s="62"/>
      <c r="S54" s="62"/>
      <c r="T54" s="61">
        <f t="shared" si="5"/>
        <v>54245.7</v>
      </c>
      <c r="U54" s="77">
        <f t="shared" si="6"/>
        <v>55111.990000000005</v>
      </c>
      <c r="V54" s="58"/>
      <c r="W54" s="58">
        <f>+U54</f>
        <v>55111.990000000005</v>
      </c>
      <c r="X54" s="58"/>
      <c r="Y54" s="58"/>
    </row>
    <row r="55" spans="1:25" x14ac:dyDescent="0.25">
      <c r="A55" s="49"/>
      <c r="B55" s="50"/>
      <c r="C55" s="46"/>
      <c r="D55" s="9"/>
      <c r="F55" t="s">
        <v>69</v>
      </c>
      <c r="G55" s="9">
        <v>0.73570000000000002</v>
      </c>
      <c r="H55" s="10">
        <f>ROUND(E$54*G55,2)</f>
        <v>331224.59000000003</v>
      </c>
      <c r="I55" s="58"/>
      <c r="J55" s="58"/>
      <c r="K55" s="62"/>
      <c r="L55" s="62"/>
      <c r="M55" s="62">
        <v>164300.35999999999</v>
      </c>
      <c r="N55" s="62"/>
      <c r="O55" s="62"/>
      <c r="P55" s="62"/>
      <c r="Q55" s="62"/>
      <c r="R55" s="62"/>
      <c r="S55" s="62"/>
      <c r="T55" s="61">
        <f t="shared" si="5"/>
        <v>164300.35999999999</v>
      </c>
      <c r="U55" s="77">
        <f t="shared" si="6"/>
        <v>166924.23000000004</v>
      </c>
      <c r="V55" s="58"/>
      <c r="W55" s="58">
        <f>+U55</f>
        <v>166924.23000000004</v>
      </c>
      <c r="X55" s="58"/>
      <c r="Y55" s="58"/>
    </row>
    <row r="56" spans="1:25" x14ac:dyDescent="0.25">
      <c r="A56" s="49"/>
      <c r="B56" s="50"/>
      <c r="C56" s="46"/>
      <c r="D56" s="9"/>
      <c r="F56" t="s">
        <v>70</v>
      </c>
      <c r="G56" s="9">
        <v>2.1399999999999999E-2</v>
      </c>
      <c r="H56" s="10">
        <f>ROUND(E$54*G56,2)</f>
        <v>9634.64</v>
      </c>
      <c r="I56" s="58"/>
      <c r="J56" s="58"/>
      <c r="K56" s="62"/>
      <c r="L56" s="62"/>
      <c r="M56" s="62">
        <v>4779.16</v>
      </c>
      <c r="N56" s="62"/>
      <c r="O56" s="62"/>
      <c r="P56" s="62"/>
      <c r="Q56" s="62"/>
      <c r="R56" s="62"/>
      <c r="S56" s="62"/>
      <c r="T56" s="61">
        <f t="shared" si="5"/>
        <v>4779.16</v>
      </c>
      <c r="U56" s="77">
        <f t="shared" si="6"/>
        <v>4855.4799999999996</v>
      </c>
      <c r="V56" s="58"/>
      <c r="W56" s="58">
        <f>+U56</f>
        <v>4855.4799999999996</v>
      </c>
      <c r="X56" s="58"/>
      <c r="Y56" s="58"/>
    </row>
    <row r="57" spans="1:25" x14ac:dyDescent="0.25">
      <c r="A57" s="49" t="s">
        <v>111</v>
      </c>
      <c r="B57" s="50" t="s">
        <v>112</v>
      </c>
      <c r="C57" s="47">
        <v>-13154.75</v>
      </c>
      <c r="D57" s="9">
        <v>1</v>
      </c>
      <c r="E57" s="10">
        <f>ROUND(C57*D57,2)</f>
        <v>-13154.75</v>
      </c>
      <c r="F57" t="s">
        <v>89</v>
      </c>
      <c r="G57" s="9">
        <v>1</v>
      </c>
      <c r="H57" s="10">
        <f>ROUND(E57*G57,2)</f>
        <v>-13154.75</v>
      </c>
      <c r="I57" s="58"/>
      <c r="J57" s="58"/>
      <c r="K57" s="62"/>
      <c r="L57" s="62"/>
      <c r="M57" s="62"/>
      <c r="N57" s="62"/>
      <c r="O57" s="62"/>
      <c r="P57" s="62"/>
      <c r="Q57" s="62"/>
      <c r="R57" s="62"/>
      <c r="S57" s="62"/>
      <c r="T57" s="61"/>
      <c r="U57" s="58">
        <v>-13154.75</v>
      </c>
      <c r="V57" s="58"/>
      <c r="W57" s="58">
        <v>-13154.75</v>
      </c>
      <c r="X57" s="58"/>
      <c r="Y57" s="58"/>
    </row>
    <row r="58" spans="1:25" x14ac:dyDescent="0.25">
      <c r="A58" s="2" t="s">
        <v>17</v>
      </c>
      <c r="B58" s="7" t="s">
        <v>17</v>
      </c>
      <c r="C58" s="47">
        <v>0</v>
      </c>
      <c r="D58" s="9">
        <v>0</v>
      </c>
      <c r="E58" s="10">
        <f>ROUND(C58*D58,2)</f>
        <v>0</v>
      </c>
      <c r="F58" s="1" t="s">
        <v>17</v>
      </c>
      <c r="G58" s="9">
        <v>1</v>
      </c>
      <c r="H58" s="10">
        <f>ROUND(E58*G58,2)</f>
        <v>0</v>
      </c>
      <c r="I58" s="58">
        <v>0</v>
      </c>
      <c r="J58" s="62"/>
      <c r="K58" s="62"/>
      <c r="L58" s="62"/>
      <c r="M58" s="62"/>
      <c r="N58" s="62"/>
      <c r="O58" s="62"/>
      <c r="P58" s="62">
        <v>0</v>
      </c>
      <c r="Q58" s="62"/>
      <c r="R58" s="62"/>
      <c r="S58" s="62"/>
      <c r="T58" s="61">
        <f t="shared" si="5"/>
        <v>0</v>
      </c>
      <c r="U58" s="58">
        <f t="shared" si="6"/>
        <v>0</v>
      </c>
      <c r="V58" s="58"/>
      <c r="X58" s="58"/>
      <c r="Y58" s="58"/>
    </row>
    <row r="59" spans="1:25" x14ac:dyDescent="0.25">
      <c r="A59" s="39" t="s">
        <v>30</v>
      </c>
      <c r="B59"/>
      <c r="C59" s="40">
        <f>SUM(C52:C58)</f>
        <v>436527.5</v>
      </c>
      <c r="E59" s="40">
        <f>SUM(E52:E58)</f>
        <v>436527.5</v>
      </c>
      <c r="F59" s="55"/>
      <c r="G59"/>
      <c r="H59" s="40">
        <f t="shared" ref="H59:Y59" si="7">SUM(H52:H58)</f>
        <v>436527.50000000006</v>
      </c>
      <c r="I59" s="65">
        <f t="shared" si="7"/>
        <v>0</v>
      </c>
      <c r="J59" s="64">
        <f t="shared" si="7"/>
        <v>0</v>
      </c>
      <c r="K59" s="64">
        <f t="shared" si="7"/>
        <v>-534.67000000000007</v>
      </c>
      <c r="L59" s="64">
        <f t="shared" si="7"/>
        <v>0</v>
      </c>
      <c r="M59" s="64">
        <f t="shared" si="7"/>
        <v>223325.22</v>
      </c>
      <c r="N59" s="64">
        <f t="shared" si="7"/>
        <v>0</v>
      </c>
      <c r="O59" s="64">
        <f t="shared" si="7"/>
        <v>0</v>
      </c>
      <c r="P59" s="64">
        <f t="shared" si="7"/>
        <v>0</v>
      </c>
      <c r="Q59" s="64">
        <f t="shared" si="7"/>
        <v>0</v>
      </c>
      <c r="R59" s="64">
        <f t="shared" si="7"/>
        <v>0</v>
      </c>
      <c r="S59" s="64">
        <f t="shared" si="7"/>
        <v>0</v>
      </c>
      <c r="T59" s="66">
        <f t="shared" si="7"/>
        <v>222790.55</v>
      </c>
      <c r="U59" s="64">
        <f t="shared" si="7"/>
        <v>213736.95000000004</v>
      </c>
      <c r="V59" s="64">
        <f t="shared" si="7"/>
        <v>0</v>
      </c>
      <c r="W59" s="64">
        <f t="shared" si="7"/>
        <v>213736.95000000004</v>
      </c>
      <c r="X59" s="64">
        <f t="shared" si="7"/>
        <v>0</v>
      </c>
      <c r="Y59" s="64">
        <f t="shared" si="7"/>
        <v>0</v>
      </c>
    </row>
    <row r="60" spans="1:25" x14ac:dyDescent="0.25">
      <c r="E60"/>
      <c r="F60" s="55"/>
      <c r="G60"/>
      <c r="H60"/>
      <c r="I60" s="56"/>
      <c r="U60" s="4" t="s">
        <v>17</v>
      </c>
    </row>
    <row r="61" spans="1:25" ht="15.75" thickBot="1" x14ac:dyDescent="0.35">
      <c r="A61" s="41" t="s">
        <v>31</v>
      </c>
      <c r="B61" s="42"/>
      <c r="C61" s="43">
        <f>SUM(C49+C59)</f>
        <v>10837872.68</v>
      </c>
      <c r="D61" s="44"/>
      <c r="E61" s="43">
        <f>SUM(E49+E59)</f>
        <v>6171175.1599999992</v>
      </c>
      <c r="F61" s="57"/>
      <c r="G61" s="45"/>
      <c r="H61" s="43">
        <f t="shared" ref="H61:Y61" si="8">SUM(H49+H59)</f>
        <v>6171175.1600000011</v>
      </c>
      <c r="I61" s="76">
        <f t="shared" si="8"/>
        <v>908360.15000000014</v>
      </c>
      <c r="J61" s="51">
        <f t="shared" si="8"/>
        <v>954654.83000000019</v>
      </c>
      <c r="K61" s="51">
        <f t="shared" si="8"/>
        <v>933431.54000000015</v>
      </c>
      <c r="L61" s="51">
        <f t="shared" si="8"/>
        <v>912652.41</v>
      </c>
      <c r="M61" s="78">
        <f t="shared" si="8"/>
        <v>1212768.5900000001</v>
      </c>
      <c r="N61" s="51">
        <f t="shared" si="8"/>
        <v>0</v>
      </c>
      <c r="O61" s="51">
        <f t="shared" si="8"/>
        <v>0</v>
      </c>
      <c r="P61" s="51">
        <f t="shared" si="8"/>
        <v>0</v>
      </c>
      <c r="Q61" s="51">
        <f t="shared" si="8"/>
        <v>0</v>
      </c>
      <c r="R61" s="51">
        <f t="shared" si="8"/>
        <v>0</v>
      </c>
      <c r="S61" s="51">
        <f t="shared" si="8"/>
        <v>0</v>
      </c>
      <c r="T61" s="54">
        <f t="shared" si="8"/>
        <v>4921867.5200000005</v>
      </c>
      <c r="U61" s="54">
        <f t="shared" si="8"/>
        <v>1249307.6399999999</v>
      </c>
      <c r="V61" s="54">
        <f t="shared" si="8"/>
        <v>99471.849999999948</v>
      </c>
      <c r="W61" s="54">
        <f t="shared" si="8"/>
        <v>962914.97000000009</v>
      </c>
      <c r="X61" s="54">
        <f t="shared" si="8"/>
        <v>39668.819999999992</v>
      </c>
      <c r="Y61" s="54">
        <f t="shared" si="8"/>
        <v>147252</v>
      </c>
    </row>
    <row r="62" spans="1:25" ht="12.75" customHeight="1" thickTop="1" x14ac:dyDescent="0.25">
      <c r="A62" s="2" t="s">
        <v>17</v>
      </c>
      <c r="E62"/>
      <c r="F62"/>
      <c r="G62"/>
      <c r="H62"/>
      <c r="I62"/>
      <c r="R62" s="4" t="s">
        <v>17</v>
      </c>
      <c r="T62" s="10">
        <f>SUM(I61:S61)</f>
        <v>4921867.5200000005</v>
      </c>
      <c r="V62" s="4">
        <f>SUM(V61:Y61)</f>
        <v>1249307.6400000001</v>
      </c>
      <c r="W62" s="4" t="s">
        <v>17</v>
      </c>
    </row>
    <row r="63" spans="1:25" x14ac:dyDescent="0.25">
      <c r="E63"/>
      <c r="F63"/>
      <c r="G63"/>
      <c r="H63"/>
      <c r="I63"/>
      <c r="P63" s="4" t="s">
        <v>17</v>
      </c>
    </row>
    <row r="64" spans="1:25" x14ac:dyDescent="0.25">
      <c r="E64"/>
      <c r="F64"/>
      <c r="G64"/>
      <c r="H64"/>
      <c r="I64"/>
    </row>
    <row r="65" spans="5:9" x14ac:dyDescent="0.25">
      <c r="E65"/>
      <c r="F65"/>
      <c r="G65"/>
      <c r="H65"/>
      <c r="I65"/>
    </row>
    <row r="66" spans="5:9" x14ac:dyDescent="0.25">
      <c r="E66"/>
      <c r="F66"/>
      <c r="G66"/>
      <c r="H66"/>
      <c r="I66"/>
    </row>
    <row r="67" spans="5:9" x14ac:dyDescent="0.25">
      <c r="E67"/>
      <c r="F67"/>
      <c r="G67"/>
      <c r="H67"/>
      <c r="I67"/>
    </row>
    <row r="68" spans="5:9" x14ac:dyDescent="0.25">
      <c r="E68"/>
      <c r="F68"/>
      <c r="G68"/>
      <c r="H68"/>
      <c r="I68"/>
    </row>
    <row r="69" spans="5:9" x14ac:dyDescent="0.25">
      <c r="E69"/>
      <c r="F69"/>
      <c r="G69"/>
      <c r="H69"/>
      <c r="I69"/>
    </row>
    <row r="70" spans="5:9" x14ac:dyDescent="0.25">
      <c r="E70"/>
      <c r="F70"/>
      <c r="G70"/>
      <c r="H70"/>
      <c r="I70"/>
    </row>
    <row r="71" spans="5:9" x14ac:dyDescent="0.25">
      <c r="E71"/>
      <c r="F71"/>
      <c r="G71"/>
      <c r="H71"/>
      <c r="I71"/>
    </row>
    <row r="72" spans="5:9" x14ac:dyDescent="0.25">
      <c r="E72"/>
      <c r="F72"/>
      <c r="G72"/>
      <c r="H72"/>
      <c r="I72"/>
    </row>
    <row r="73" spans="5:9" x14ac:dyDescent="0.25">
      <c r="E73"/>
      <c r="F73"/>
      <c r="G73"/>
      <c r="H73"/>
      <c r="I73"/>
    </row>
    <row r="74" spans="5:9" x14ac:dyDescent="0.25">
      <c r="E74"/>
      <c r="F74"/>
      <c r="G74"/>
      <c r="H74"/>
      <c r="I74"/>
    </row>
    <row r="75" spans="5:9" x14ac:dyDescent="0.25">
      <c r="E75"/>
      <c r="F75"/>
      <c r="G75"/>
      <c r="H75"/>
      <c r="I75"/>
    </row>
    <row r="76" spans="5:9" x14ac:dyDescent="0.25">
      <c r="E76"/>
      <c r="F76"/>
      <c r="G76"/>
      <c r="H76"/>
      <c r="I76"/>
    </row>
    <row r="77" spans="5:9" x14ac:dyDescent="0.25">
      <c r="E77"/>
      <c r="F77"/>
      <c r="G77"/>
      <c r="H77"/>
      <c r="I77"/>
    </row>
    <row r="78" spans="5:9" x14ac:dyDescent="0.25">
      <c r="E78"/>
      <c r="F78"/>
      <c r="G78"/>
      <c r="H78"/>
      <c r="I78"/>
    </row>
    <row r="79" spans="5:9" x14ac:dyDescent="0.25">
      <c r="E79"/>
      <c r="F79"/>
      <c r="G79"/>
      <c r="H79"/>
      <c r="I79"/>
    </row>
    <row r="80" spans="5:9" x14ac:dyDescent="0.25">
      <c r="E80"/>
      <c r="F80"/>
      <c r="G80"/>
      <c r="H80"/>
      <c r="I80"/>
    </row>
    <row r="81" spans="5:9" x14ac:dyDescent="0.25">
      <c r="E81"/>
      <c r="F81"/>
      <c r="G81"/>
      <c r="H81"/>
      <c r="I81"/>
    </row>
    <row r="82" spans="5:9" x14ac:dyDescent="0.25">
      <c r="E82"/>
      <c r="F82"/>
      <c r="G82"/>
      <c r="H82"/>
      <c r="I82"/>
    </row>
    <row r="83" spans="5:9" x14ac:dyDescent="0.25">
      <c r="E83"/>
      <c r="F83"/>
      <c r="G83"/>
      <c r="H83"/>
      <c r="I83"/>
    </row>
    <row r="84" spans="5:9" x14ac:dyDescent="0.25">
      <c r="E84"/>
      <c r="F84"/>
      <c r="G84"/>
      <c r="H84"/>
      <c r="I84"/>
    </row>
    <row r="85" spans="5:9" x14ac:dyDescent="0.25">
      <c r="E85"/>
      <c r="F85"/>
      <c r="G85"/>
      <c r="H85"/>
      <c r="I85"/>
    </row>
    <row r="86" spans="5:9" x14ac:dyDescent="0.25">
      <c r="E86"/>
      <c r="F86"/>
      <c r="G86"/>
      <c r="H86"/>
      <c r="I86"/>
    </row>
    <row r="87" spans="5:9" x14ac:dyDescent="0.25">
      <c r="E87"/>
      <c r="F87"/>
      <c r="G87"/>
      <c r="H87"/>
      <c r="I87"/>
    </row>
    <row r="88" spans="5:9" x14ac:dyDescent="0.25">
      <c r="E88"/>
      <c r="F88"/>
      <c r="G88"/>
      <c r="H88"/>
      <c r="I88"/>
    </row>
    <row r="89" spans="5:9" x14ac:dyDescent="0.25">
      <c r="E89"/>
      <c r="F89"/>
      <c r="G89"/>
      <c r="H89"/>
      <c r="I89"/>
    </row>
    <row r="90" spans="5:9" x14ac:dyDescent="0.25">
      <c r="E90"/>
      <c r="F90"/>
      <c r="G90"/>
      <c r="H90"/>
      <c r="I90"/>
    </row>
    <row r="91" spans="5:9" x14ac:dyDescent="0.25">
      <c r="E91"/>
      <c r="F91"/>
      <c r="G91"/>
      <c r="H91"/>
      <c r="I91"/>
    </row>
    <row r="92" spans="5:9" x14ac:dyDescent="0.25">
      <c r="E92"/>
      <c r="F92"/>
      <c r="G92"/>
      <c r="H92"/>
      <c r="I92"/>
    </row>
    <row r="93" spans="5:9" x14ac:dyDescent="0.25">
      <c r="E93"/>
      <c r="F93"/>
      <c r="G93"/>
      <c r="H93"/>
      <c r="I93"/>
    </row>
    <row r="94" spans="5:9" x14ac:dyDescent="0.25">
      <c r="E94"/>
      <c r="F94"/>
      <c r="G94"/>
      <c r="H94"/>
      <c r="I94"/>
    </row>
    <row r="95" spans="5:9" x14ac:dyDescent="0.25">
      <c r="E95"/>
      <c r="F95"/>
      <c r="G95"/>
      <c r="H95"/>
      <c r="I95"/>
    </row>
    <row r="96" spans="5:9" x14ac:dyDescent="0.25">
      <c r="E96"/>
      <c r="F96"/>
      <c r="G96"/>
      <c r="H96"/>
      <c r="I96"/>
    </row>
    <row r="97" spans="5:9" x14ac:dyDescent="0.25">
      <c r="E97"/>
      <c r="F97"/>
      <c r="G97"/>
      <c r="H97"/>
      <c r="I97"/>
    </row>
    <row r="98" spans="5:9" x14ac:dyDescent="0.25">
      <c r="E98"/>
      <c r="F98"/>
      <c r="G98"/>
      <c r="H98"/>
      <c r="I98"/>
    </row>
    <row r="99" spans="5:9" x14ac:dyDescent="0.25">
      <c r="E99"/>
      <c r="F99"/>
      <c r="G99"/>
      <c r="H99"/>
      <c r="I99"/>
    </row>
    <row r="100" spans="5:9" x14ac:dyDescent="0.25">
      <c r="E100"/>
      <c r="F100"/>
      <c r="G100"/>
      <c r="H100"/>
      <c r="I100"/>
    </row>
    <row r="101" spans="5:9" x14ac:dyDescent="0.25">
      <c r="E101"/>
      <c r="F101"/>
      <c r="G101"/>
      <c r="H101"/>
      <c r="I101"/>
    </row>
    <row r="102" spans="5:9" x14ac:dyDescent="0.25">
      <c r="E102"/>
      <c r="F102"/>
      <c r="G102"/>
      <c r="H102"/>
      <c r="I102"/>
    </row>
    <row r="103" spans="5:9" x14ac:dyDescent="0.25">
      <c r="E103"/>
      <c r="F103"/>
      <c r="G103"/>
      <c r="H103"/>
      <c r="I103"/>
    </row>
    <row r="104" spans="5:9" x14ac:dyDescent="0.25">
      <c r="E104"/>
      <c r="F104"/>
      <c r="G104"/>
      <c r="H104"/>
      <c r="I104"/>
    </row>
    <row r="105" spans="5:9" x14ac:dyDescent="0.25">
      <c r="E105"/>
      <c r="F105"/>
      <c r="G105"/>
      <c r="H105"/>
      <c r="I105"/>
    </row>
    <row r="106" spans="5:9" x14ac:dyDescent="0.25">
      <c r="E106"/>
      <c r="F106"/>
      <c r="G106"/>
      <c r="H106"/>
      <c r="I106"/>
    </row>
    <row r="107" spans="5:9" x14ac:dyDescent="0.25">
      <c r="E107"/>
      <c r="F107"/>
      <c r="G107"/>
      <c r="H107"/>
      <c r="I107"/>
    </row>
    <row r="108" spans="5:9" x14ac:dyDescent="0.25">
      <c r="E108"/>
      <c r="F108"/>
      <c r="G108"/>
      <c r="H108"/>
      <c r="I108"/>
    </row>
    <row r="109" spans="5:9" x14ac:dyDescent="0.25">
      <c r="E109"/>
      <c r="F109"/>
      <c r="G109"/>
      <c r="H109"/>
      <c r="I109"/>
    </row>
    <row r="110" spans="5:9" x14ac:dyDescent="0.25">
      <c r="E110"/>
      <c r="F110"/>
      <c r="G110"/>
      <c r="H110"/>
      <c r="I110"/>
    </row>
    <row r="111" spans="5:9" x14ac:dyDescent="0.25">
      <c r="E111"/>
      <c r="F111"/>
      <c r="G111"/>
      <c r="H111"/>
      <c r="I111"/>
    </row>
    <row r="112" spans="5:9" x14ac:dyDescent="0.25">
      <c r="E112"/>
      <c r="F112"/>
      <c r="G112"/>
      <c r="H112"/>
      <c r="I112"/>
    </row>
    <row r="113" spans="5:9" x14ac:dyDescent="0.25">
      <c r="E113"/>
      <c r="F113"/>
      <c r="G113"/>
      <c r="H113"/>
      <c r="I113"/>
    </row>
    <row r="114" spans="5:9" x14ac:dyDescent="0.25">
      <c r="E114"/>
      <c r="F114"/>
      <c r="G114"/>
      <c r="H114"/>
      <c r="I114"/>
    </row>
    <row r="115" spans="5:9" x14ac:dyDescent="0.25">
      <c r="E115"/>
      <c r="F115"/>
      <c r="G115"/>
      <c r="H115"/>
      <c r="I115"/>
    </row>
    <row r="116" spans="5:9" x14ac:dyDescent="0.25">
      <c r="E116"/>
      <c r="F116"/>
      <c r="G116"/>
      <c r="H116"/>
      <c r="I116"/>
    </row>
    <row r="117" spans="5:9" x14ac:dyDescent="0.25">
      <c r="E117"/>
      <c r="F117"/>
      <c r="G117"/>
      <c r="H117"/>
      <c r="I117"/>
    </row>
    <row r="118" spans="5:9" x14ac:dyDescent="0.25">
      <c r="E118"/>
      <c r="F118"/>
      <c r="G118"/>
      <c r="H118"/>
      <c r="I118"/>
    </row>
    <row r="119" spans="5:9" x14ac:dyDescent="0.25">
      <c r="E119"/>
      <c r="F119"/>
      <c r="G119"/>
      <c r="H119"/>
      <c r="I119"/>
    </row>
    <row r="120" spans="5:9" x14ac:dyDescent="0.25">
      <c r="E120"/>
      <c r="F120"/>
      <c r="G120"/>
      <c r="H120"/>
      <c r="I120"/>
    </row>
    <row r="121" spans="5:9" x14ac:dyDescent="0.25">
      <c r="E121"/>
      <c r="F121"/>
      <c r="G121"/>
      <c r="H121"/>
      <c r="I121"/>
    </row>
    <row r="122" spans="5:9" x14ac:dyDescent="0.25">
      <c r="E122"/>
      <c r="F122"/>
      <c r="G122"/>
      <c r="H122"/>
      <c r="I122"/>
    </row>
    <row r="123" spans="5:9" x14ac:dyDescent="0.25">
      <c r="E123"/>
      <c r="F123"/>
      <c r="G123"/>
      <c r="H123"/>
      <c r="I123"/>
    </row>
    <row r="124" spans="5:9" x14ac:dyDescent="0.25">
      <c r="E124"/>
      <c r="F124"/>
      <c r="G124"/>
      <c r="H124"/>
      <c r="I124"/>
    </row>
    <row r="125" spans="5:9" x14ac:dyDescent="0.25">
      <c r="E125"/>
      <c r="F125"/>
      <c r="G125"/>
      <c r="H125"/>
      <c r="I125"/>
    </row>
    <row r="126" spans="5:9" x14ac:dyDescent="0.25">
      <c r="E126"/>
      <c r="F126"/>
      <c r="G126"/>
      <c r="H126"/>
      <c r="I126"/>
    </row>
    <row r="127" spans="5:9" x14ac:dyDescent="0.25">
      <c r="E127"/>
      <c r="F127"/>
      <c r="G127"/>
      <c r="H127"/>
      <c r="I127"/>
    </row>
    <row r="128" spans="5:9" x14ac:dyDescent="0.25">
      <c r="E128"/>
      <c r="F128"/>
      <c r="G128"/>
      <c r="H128"/>
      <c r="I128"/>
    </row>
    <row r="129" spans="5:9" x14ac:dyDescent="0.25">
      <c r="E129"/>
      <c r="F129"/>
      <c r="G129"/>
      <c r="H129"/>
      <c r="I129"/>
    </row>
    <row r="130" spans="5:9" x14ac:dyDescent="0.25">
      <c r="E130"/>
      <c r="F130"/>
      <c r="G130"/>
      <c r="H130"/>
      <c r="I130"/>
    </row>
    <row r="131" spans="5:9" x14ac:dyDescent="0.25">
      <c r="E131"/>
      <c r="F131"/>
      <c r="G131"/>
      <c r="H131"/>
      <c r="I131"/>
    </row>
    <row r="132" spans="5:9" x14ac:dyDescent="0.25">
      <c r="E132"/>
      <c r="F132"/>
      <c r="G132"/>
      <c r="H132"/>
      <c r="I132"/>
    </row>
    <row r="133" spans="5:9" x14ac:dyDescent="0.25">
      <c r="E133"/>
      <c r="F133"/>
      <c r="G133"/>
      <c r="H133"/>
      <c r="I133"/>
    </row>
    <row r="134" spans="5:9" x14ac:dyDescent="0.25">
      <c r="E134"/>
      <c r="F134"/>
      <c r="G134"/>
      <c r="H134"/>
      <c r="I134"/>
    </row>
    <row r="135" spans="5:9" x14ac:dyDescent="0.25">
      <c r="E135"/>
      <c r="F135"/>
      <c r="G135"/>
      <c r="H135"/>
      <c r="I135"/>
    </row>
    <row r="136" spans="5:9" x14ac:dyDescent="0.25">
      <c r="E136"/>
      <c r="F136"/>
      <c r="G136"/>
      <c r="H136"/>
      <c r="I136"/>
    </row>
    <row r="137" spans="5:9" x14ac:dyDescent="0.25">
      <c r="E137"/>
      <c r="F137"/>
      <c r="G137"/>
      <c r="H137"/>
      <c r="I137"/>
    </row>
    <row r="138" spans="5:9" x14ac:dyDescent="0.25">
      <c r="E138"/>
      <c r="F138"/>
      <c r="G138"/>
      <c r="H138"/>
      <c r="I138"/>
    </row>
    <row r="139" spans="5:9" x14ac:dyDescent="0.25">
      <c r="E139"/>
      <c r="F139"/>
      <c r="G139"/>
      <c r="H139"/>
      <c r="I139"/>
    </row>
    <row r="140" spans="5:9" x14ac:dyDescent="0.25">
      <c r="E140"/>
      <c r="F140"/>
      <c r="G140"/>
      <c r="H140"/>
      <c r="I140"/>
    </row>
    <row r="141" spans="5:9" x14ac:dyDescent="0.25">
      <c r="E141"/>
      <c r="F141"/>
      <c r="G141"/>
      <c r="H141"/>
      <c r="I141"/>
    </row>
    <row r="142" spans="5:9" x14ac:dyDescent="0.25">
      <c r="E142"/>
      <c r="F142"/>
      <c r="G142"/>
      <c r="H142"/>
      <c r="I142"/>
    </row>
    <row r="143" spans="5:9" x14ac:dyDescent="0.25">
      <c r="E143"/>
      <c r="F143"/>
      <c r="G143"/>
      <c r="H143"/>
      <c r="I143"/>
    </row>
    <row r="144" spans="5:9" x14ac:dyDescent="0.25">
      <c r="E144"/>
      <c r="F144"/>
      <c r="G144"/>
      <c r="H144"/>
      <c r="I144"/>
    </row>
    <row r="145" spans="5:9" x14ac:dyDescent="0.25">
      <c r="E145"/>
      <c r="F145"/>
      <c r="G145"/>
      <c r="H145"/>
      <c r="I145"/>
    </row>
    <row r="146" spans="5:9" x14ac:dyDescent="0.25">
      <c r="E146"/>
      <c r="F146"/>
      <c r="G146"/>
      <c r="H146"/>
      <c r="I146"/>
    </row>
    <row r="147" spans="5:9" x14ac:dyDescent="0.25">
      <c r="E147"/>
      <c r="F147"/>
      <c r="G147"/>
      <c r="H147"/>
      <c r="I147"/>
    </row>
    <row r="148" spans="5:9" x14ac:dyDescent="0.25">
      <c r="E148"/>
      <c r="F148"/>
      <c r="G148"/>
      <c r="H148"/>
      <c r="I148"/>
    </row>
    <row r="149" spans="5:9" x14ac:dyDescent="0.25">
      <c r="E149"/>
      <c r="F149"/>
      <c r="G149"/>
      <c r="H149"/>
      <c r="I149"/>
    </row>
    <row r="150" spans="5:9" x14ac:dyDescent="0.25">
      <c r="E150"/>
      <c r="F150"/>
      <c r="G150"/>
      <c r="H150"/>
      <c r="I150"/>
    </row>
    <row r="151" spans="5:9" x14ac:dyDescent="0.25">
      <c r="E151"/>
      <c r="F151"/>
      <c r="G151"/>
      <c r="H151"/>
      <c r="I151"/>
    </row>
    <row r="152" spans="5:9" x14ac:dyDescent="0.25">
      <c r="E152"/>
      <c r="F152"/>
      <c r="G152"/>
      <c r="H152"/>
      <c r="I152"/>
    </row>
    <row r="153" spans="5:9" x14ac:dyDescent="0.25">
      <c r="E153"/>
      <c r="F153"/>
      <c r="G153"/>
      <c r="H153"/>
      <c r="I153"/>
    </row>
    <row r="154" spans="5:9" x14ac:dyDescent="0.25">
      <c r="E154"/>
      <c r="F154"/>
      <c r="G154"/>
      <c r="H154"/>
      <c r="I154"/>
    </row>
    <row r="155" spans="5:9" x14ac:dyDescent="0.25">
      <c r="E155"/>
      <c r="F155"/>
      <c r="G155"/>
      <c r="H155"/>
      <c r="I155"/>
    </row>
    <row r="156" spans="5:9" x14ac:dyDescent="0.25">
      <c r="E156"/>
      <c r="F156"/>
      <c r="G156"/>
      <c r="H156"/>
      <c r="I156"/>
    </row>
    <row r="157" spans="5:9" x14ac:dyDescent="0.25">
      <c r="E157"/>
      <c r="F157"/>
      <c r="G157"/>
      <c r="H157"/>
      <c r="I157"/>
    </row>
    <row r="158" spans="5:9" x14ac:dyDescent="0.25">
      <c r="E158"/>
      <c r="F158"/>
      <c r="G158"/>
      <c r="H158"/>
      <c r="I158"/>
    </row>
    <row r="159" spans="5:9" x14ac:dyDescent="0.25">
      <c r="E159"/>
      <c r="F159"/>
      <c r="G159"/>
      <c r="H159"/>
      <c r="I159"/>
    </row>
    <row r="160" spans="5:9" x14ac:dyDescent="0.25">
      <c r="E160"/>
      <c r="F160"/>
      <c r="G160"/>
      <c r="H160"/>
      <c r="I160"/>
    </row>
    <row r="161" spans="5:9" x14ac:dyDescent="0.25">
      <c r="E161"/>
      <c r="F161"/>
      <c r="G161"/>
      <c r="H161"/>
      <c r="I161"/>
    </row>
    <row r="162" spans="5:9" x14ac:dyDescent="0.25">
      <c r="E162"/>
      <c r="F162"/>
      <c r="G162"/>
      <c r="H162"/>
      <c r="I162"/>
    </row>
    <row r="163" spans="5:9" x14ac:dyDescent="0.25">
      <c r="E163"/>
      <c r="F163"/>
      <c r="G163"/>
      <c r="H163"/>
      <c r="I163"/>
    </row>
    <row r="164" spans="5:9" x14ac:dyDescent="0.25">
      <c r="E164"/>
      <c r="F164"/>
      <c r="G164"/>
      <c r="H164"/>
      <c r="I164"/>
    </row>
    <row r="165" spans="5:9" x14ac:dyDescent="0.25">
      <c r="E165"/>
      <c r="F165"/>
      <c r="G165"/>
      <c r="H165"/>
      <c r="I165"/>
    </row>
    <row r="166" spans="5:9" x14ac:dyDescent="0.25">
      <c r="E166"/>
      <c r="F166"/>
      <c r="G166"/>
      <c r="H166"/>
      <c r="I166"/>
    </row>
    <row r="167" spans="5:9" x14ac:dyDescent="0.25">
      <c r="E167"/>
      <c r="F167"/>
      <c r="G167"/>
      <c r="H167"/>
      <c r="I167"/>
    </row>
    <row r="168" spans="5:9" x14ac:dyDescent="0.25">
      <c r="E168"/>
      <c r="F168"/>
      <c r="G168"/>
      <c r="H168"/>
      <c r="I168"/>
    </row>
    <row r="169" spans="5:9" x14ac:dyDescent="0.25">
      <c r="E169"/>
      <c r="F169"/>
      <c r="G169"/>
      <c r="H169"/>
      <c r="I169"/>
    </row>
    <row r="170" spans="5:9" x14ac:dyDescent="0.25">
      <c r="E170"/>
      <c r="F170"/>
      <c r="G170"/>
      <c r="H170"/>
      <c r="I170"/>
    </row>
    <row r="171" spans="5:9" x14ac:dyDescent="0.25">
      <c r="E171"/>
      <c r="F171"/>
      <c r="G171"/>
      <c r="H171"/>
      <c r="I171"/>
    </row>
    <row r="172" spans="5:9" x14ac:dyDescent="0.25">
      <c r="E172"/>
      <c r="F172"/>
      <c r="G172"/>
      <c r="H172"/>
      <c r="I172"/>
    </row>
    <row r="173" spans="5:9" x14ac:dyDescent="0.25">
      <c r="E173"/>
      <c r="F173"/>
      <c r="G173"/>
      <c r="H173"/>
      <c r="I173"/>
    </row>
    <row r="174" spans="5:9" x14ac:dyDescent="0.25">
      <c r="E174"/>
      <c r="F174"/>
      <c r="G174"/>
      <c r="H174"/>
      <c r="I174"/>
    </row>
    <row r="175" spans="5:9" x14ac:dyDescent="0.25">
      <c r="E175"/>
      <c r="F175"/>
      <c r="G175"/>
      <c r="H175"/>
      <c r="I175"/>
    </row>
    <row r="176" spans="5:9" x14ac:dyDescent="0.25">
      <c r="E176"/>
      <c r="F176"/>
      <c r="G176"/>
      <c r="H176"/>
      <c r="I176"/>
    </row>
    <row r="177" spans="5:9" x14ac:dyDescent="0.25">
      <c r="E177"/>
      <c r="F177"/>
      <c r="G177"/>
      <c r="H177"/>
      <c r="I177"/>
    </row>
    <row r="178" spans="5:9" x14ac:dyDescent="0.25">
      <c r="E178"/>
      <c r="F178"/>
      <c r="G178"/>
      <c r="H178"/>
      <c r="I178"/>
    </row>
    <row r="179" spans="5:9" x14ac:dyDescent="0.25">
      <c r="E179"/>
      <c r="F179"/>
      <c r="G179"/>
      <c r="H179"/>
      <c r="I179"/>
    </row>
    <row r="180" spans="5:9" x14ac:dyDescent="0.25">
      <c r="E180"/>
      <c r="F180"/>
      <c r="G180"/>
      <c r="H180"/>
      <c r="I180"/>
    </row>
    <row r="181" spans="5:9" x14ac:dyDescent="0.25">
      <c r="E181"/>
      <c r="F181"/>
      <c r="G181"/>
      <c r="H181"/>
      <c r="I181"/>
    </row>
    <row r="182" spans="5:9" x14ac:dyDescent="0.25">
      <c r="E182"/>
      <c r="F182"/>
      <c r="G182"/>
      <c r="H182"/>
      <c r="I182"/>
    </row>
    <row r="183" spans="5:9" x14ac:dyDescent="0.25">
      <c r="E183"/>
      <c r="F183"/>
      <c r="G183"/>
      <c r="H183"/>
      <c r="I183"/>
    </row>
    <row r="184" spans="5:9" x14ac:dyDescent="0.25">
      <c r="E184"/>
      <c r="F184"/>
      <c r="G184"/>
      <c r="H184"/>
      <c r="I184"/>
    </row>
    <row r="185" spans="5:9" x14ac:dyDescent="0.25">
      <c r="E185"/>
      <c r="F185"/>
      <c r="G185"/>
      <c r="H185"/>
      <c r="I185"/>
    </row>
    <row r="186" spans="5:9" x14ac:dyDescent="0.25">
      <c r="E186"/>
      <c r="F186"/>
      <c r="G186"/>
      <c r="H186"/>
      <c r="I186"/>
    </row>
    <row r="187" spans="5:9" x14ac:dyDescent="0.25">
      <c r="E187"/>
      <c r="F187"/>
      <c r="G187"/>
      <c r="H187"/>
      <c r="I187"/>
    </row>
    <row r="188" spans="5:9" x14ac:dyDescent="0.25">
      <c r="E188"/>
      <c r="F188"/>
      <c r="G188"/>
      <c r="H188"/>
      <c r="I188"/>
    </row>
    <row r="189" spans="5:9" x14ac:dyDescent="0.25">
      <c r="E189"/>
      <c r="F189"/>
      <c r="G189"/>
      <c r="H189"/>
      <c r="I189"/>
    </row>
    <row r="190" spans="5:9" x14ac:dyDescent="0.25">
      <c r="E190"/>
      <c r="F190"/>
      <c r="G190"/>
      <c r="H190"/>
      <c r="I190"/>
    </row>
    <row r="191" spans="5:9" x14ac:dyDescent="0.25">
      <c r="E191"/>
      <c r="F191"/>
      <c r="G191"/>
      <c r="H191"/>
      <c r="I191"/>
    </row>
    <row r="192" spans="5:9" x14ac:dyDescent="0.25">
      <c r="E192"/>
      <c r="F192"/>
      <c r="G192"/>
      <c r="H192"/>
      <c r="I192"/>
    </row>
    <row r="193" spans="5:9" x14ac:dyDescent="0.25">
      <c r="E193"/>
      <c r="F193"/>
      <c r="G193"/>
      <c r="H193"/>
      <c r="I193"/>
    </row>
    <row r="194" spans="5:9" x14ac:dyDescent="0.25">
      <c r="E194"/>
      <c r="F194"/>
      <c r="G194"/>
      <c r="H194"/>
      <c r="I194"/>
    </row>
    <row r="195" spans="5:9" x14ac:dyDescent="0.25">
      <c r="E195"/>
      <c r="F195"/>
      <c r="G195"/>
      <c r="H195"/>
      <c r="I195"/>
    </row>
    <row r="196" spans="5:9" x14ac:dyDescent="0.25">
      <c r="E196"/>
      <c r="F196"/>
      <c r="G196"/>
      <c r="H196"/>
      <c r="I196"/>
    </row>
    <row r="197" spans="5:9" x14ac:dyDescent="0.25">
      <c r="E197"/>
      <c r="F197"/>
      <c r="G197"/>
      <c r="H197"/>
      <c r="I197"/>
    </row>
    <row r="198" spans="5:9" x14ac:dyDescent="0.25">
      <c r="E198"/>
      <c r="F198"/>
      <c r="G198"/>
      <c r="H198"/>
      <c r="I198"/>
    </row>
    <row r="199" spans="5:9" x14ac:dyDescent="0.25">
      <c r="E199"/>
      <c r="F199"/>
      <c r="G199"/>
      <c r="H199"/>
      <c r="I199"/>
    </row>
    <row r="200" spans="5:9" x14ac:dyDescent="0.25">
      <c r="E200"/>
      <c r="F200"/>
      <c r="G200"/>
      <c r="H200"/>
      <c r="I200"/>
    </row>
    <row r="201" spans="5:9" x14ac:dyDescent="0.25">
      <c r="E201"/>
      <c r="F201"/>
      <c r="G201"/>
      <c r="H201"/>
      <c r="I201"/>
    </row>
    <row r="202" spans="5:9" x14ac:dyDescent="0.25">
      <c r="E202"/>
      <c r="F202"/>
      <c r="G202"/>
      <c r="H202"/>
      <c r="I202"/>
    </row>
    <row r="203" spans="5:9" x14ac:dyDescent="0.25">
      <c r="E203"/>
      <c r="F203"/>
      <c r="G203"/>
      <c r="H203"/>
      <c r="I203"/>
    </row>
    <row r="204" spans="5:9" x14ac:dyDescent="0.25">
      <c r="E204"/>
      <c r="F204"/>
      <c r="G204"/>
      <c r="H204"/>
      <c r="I204"/>
    </row>
    <row r="205" spans="5:9" x14ac:dyDescent="0.25">
      <c r="E205"/>
      <c r="F205"/>
      <c r="G205"/>
      <c r="H205"/>
      <c r="I205"/>
    </row>
    <row r="206" spans="5:9" x14ac:dyDescent="0.25">
      <c r="E206"/>
      <c r="F206"/>
      <c r="G206"/>
      <c r="H206"/>
      <c r="I206"/>
    </row>
    <row r="207" spans="5:9" x14ac:dyDescent="0.25">
      <c r="E207"/>
      <c r="F207"/>
      <c r="G207"/>
      <c r="H207"/>
      <c r="I207"/>
    </row>
    <row r="208" spans="5:9" x14ac:dyDescent="0.25">
      <c r="E208"/>
      <c r="F208"/>
      <c r="G208"/>
      <c r="H208"/>
      <c r="I208"/>
    </row>
    <row r="209" spans="5:9" x14ac:dyDescent="0.25">
      <c r="E209"/>
      <c r="F209"/>
      <c r="G209"/>
      <c r="H209"/>
      <c r="I209"/>
    </row>
    <row r="210" spans="5:9" x14ac:dyDescent="0.25">
      <c r="E210"/>
      <c r="F210"/>
      <c r="G210"/>
      <c r="H210"/>
      <c r="I210"/>
    </row>
    <row r="211" spans="5:9" x14ac:dyDescent="0.25">
      <c r="E211"/>
      <c r="F211"/>
      <c r="G211"/>
      <c r="H211"/>
      <c r="I211"/>
    </row>
    <row r="212" spans="5:9" x14ac:dyDescent="0.25">
      <c r="E212"/>
      <c r="F212"/>
      <c r="G212"/>
      <c r="H212"/>
      <c r="I212"/>
    </row>
    <row r="213" spans="5:9" x14ac:dyDescent="0.25">
      <c r="E213"/>
      <c r="F213"/>
      <c r="G213"/>
      <c r="H213"/>
      <c r="I213"/>
    </row>
    <row r="214" spans="5:9" x14ac:dyDescent="0.25">
      <c r="E214"/>
      <c r="F214"/>
      <c r="G214"/>
      <c r="H214"/>
      <c r="I214"/>
    </row>
    <row r="215" spans="5:9" x14ac:dyDescent="0.25">
      <c r="E215"/>
      <c r="F215"/>
      <c r="G215"/>
      <c r="H215"/>
      <c r="I215"/>
    </row>
    <row r="216" spans="5:9" x14ac:dyDescent="0.25">
      <c r="E216"/>
      <c r="F216"/>
      <c r="G216"/>
      <c r="H216"/>
      <c r="I216"/>
    </row>
    <row r="217" spans="5:9" x14ac:dyDescent="0.25">
      <c r="E217"/>
      <c r="F217"/>
      <c r="G217"/>
      <c r="H217"/>
      <c r="I217"/>
    </row>
    <row r="218" spans="5:9" x14ac:dyDescent="0.25">
      <c r="E218"/>
      <c r="F218"/>
      <c r="G218"/>
      <c r="H218"/>
      <c r="I218"/>
    </row>
    <row r="219" spans="5:9" x14ac:dyDescent="0.25">
      <c r="E219"/>
      <c r="F219"/>
      <c r="G219"/>
      <c r="H219"/>
      <c r="I219"/>
    </row>
    <row r="220" spans="5:9" x14ac:dyDescent="0.25">
      <c r="E220"/>
      <c r="F220"/>
      <c r="G220"/>
      <c r="H220"/>
      <c r="I220"/>
    </row>
    <row r="221" spans="5:9" x14ac:dyDescent="0.25">
      <c r="E221"/>
      <c r="F221"/>
      <c r="G221"/>
      <c r="H221"/>
      <c r="I221"/>
    </row>
    <row r="222" spans="5:9" x14ac:dyDescent="0.25">
      <c r="E222"/>
      <c r="F222"/>
      <c r="G222"/>
      <c r="H222"/>
      <c r="I222"/>
    </row>
    <row r="223" spans="5:9" x14ac:dyDescent="0.25">
      <c r="E223"/>
      <c r="F223"/>
      <c r="G223"/>
      <c r="H223"/>
      <c r="I223"/>
    </row>
    <row r="224" spans="5:9" x14ac:dyDescent="0.25">
      <c r="E224"/>
      <c r="F224"/>
      <c r="G224"/>
      <c r="H224"/>
      <c r="I224"/>
    </row>
    <row r="225" spans="5:9" x14ac:dyDescent="0.25">
      <c r="E225"/>
      <c r="F225"/>
      <c r="G225"/>
      <c r="H225"/>
      <c r="I225"/>
    </row>
    <row r="226" spans="5:9" x14ac:dyDescent="0.25">
      <c r="E226"/>
      <c r="F226"/>
      <c r="G226"/>
      <c r="H226"/>
      <c r="I226"/>
    </row>
    <row r="227" spans="5:9" x14ac:dyDescent="0.25">
      <c r="E227"/>
      <c r="F227"/>
      <c r="G227"/>
      <c r="H227"/>
      <c r="I227"/>
    </row>
    <row r="228" spans="5:9" x14ac:dyDescent="0.25">
      <c r="E228"/>
      <c r="F228"/>
      <c r="G228"/>
      <c r="H228"/>
      <c r="I228"/>
    </row>
    <row r="229" spans="5:9" x14ac:dyDescent="0.25">
      <c r="E229"/>
      <c r="F229"/>
      <c r="G229"/>
      <c r="H229"/>
      <c r="I229"/>
    </row>
    <row r="230" spans="5:9" x14ac:dyDescent="0.25">
      <c r="E230"/>
      <c r="F230"/>
      <c r="G230"/>
      <c r="H230"/>
      <c r="I230"/>
    </row>
    <row r="231" spans="5:9" x14ac:dyDescent="0.25">
      <c r="E231"/>
      <c r="F231"/>
      <c r="G231"/>
      <c r="H231"/>
      <c r="I231"/>
    </row>
    <row r="232" spans="5:9" x14ac:dyDescent="0.25">
      <c r="E232"/>
      <c r="F232"/>
      <c r="G232"/>
      <c r="H232"/>
      <c r="I232"/>
    </row>
    <row r="233" spans="5:9" x14ac:dyDescent="0.25">
      <c r="E233"/>
      <c r="F233"/>
      <c r="G233"/>
      <c r="H233"/>
      <c r="I233"/>
    </row>
    <row r="234" spans="5:9" x14ac:dyDescent="0.25">
      <c r="E234"/>
      <c r="F234"/>
      <c r="G234"/>
      <c r="H234"/>
      <c r="I234"/>
    </row>
    <row r="235" spans="5:9" x14ac:dyDescent="0.25">
      <c r="E235"/>
      <c r="F235"/>
      <c r="G235"/>
      <c r="H235"/>
      <c r="I235"/>
    </row>
    <row r="236" spans="5:9" x14ac:dyDescent="0.25">
      <c r="E236"/>
      <c r="F236"/>
      <c r="G236"/>
      <c r="H236"/>
      <c r="I236"/>
    </row>
    <row r="237" spans="5:9" x14ac:dyDescent="0.25">
      <c r="E237"/>
      <c r="F237"/>
      <c r="G237"/>
      <c r="H237"/>
      <c r="I237"/>
    </row>
    <row r="238" spans="5:9" x14ac:dyDescent="0.25">
      <c r="E238"/>
      <c r="F238"/>
      <c r="G238"/>
      <c r="H238"/>
      <c r="I238"/>
    </row>
    <row r="239" spans="5:9" x14ac:dyDescent="0.25">
      <c r="E239"/>
      <c r="F239"/>
      <c r="G239"/>
      <c r="H239"/>
      <c r="I239"/>
    </row>
    <row r="240" spans="5:9" x14ac:dyDescent="0.25">
      <c r="E240"/>
      <c r="F240"/>
      <c r="G240"/>
      <c r="H240"/>
      <c r="I240"/>
    </row>
    <row r="241" spans="5:9" x14ac:dyDescent="0.25">
      <c r="E241"/>
      <c r="F241"/>
      <c r="G241"/>
      <c r="H241"/>
      <c r="I241"/>
    </row>
    <row r="242" spans="5:9" x14ac:dyDescent="0.25">
      <c r="E242"/>
      <c r="F242"/>
      <c r="G242"/>
      <c r="H242"/>
      <c r="I242"/>
    </row>
    <row r="243" spans="5:9" x14ac:dyDescent="0.25">
      <c r="E243"/>
      <c r="F243"/>
      <c r="G243"/>
      <c r="H243"/>
      <c r="I243"/>
    </row>
    <row r="244" spans="5:9" x14ac:dyDescent="0.25">
      <c r="E244"/>
      <c r="F244"/>
      <c r="G244"/>
      <c r="H244"/>
      <c r="I244"/>
    </row>
    <row r="245" spans="5:9" x14ac:dyDescent="0.25">
      <c r="E245"/>
      <c r="F245"/>
      <c r="G245"/>
      <c r="H245"/>
      <c r="I245"/>
    </row>
    <row r="246" spans="5:9" x14ac:dyDescent="0.25">
      <c r="E246"/>
      <c r="F246"/>
      <c r="G246"/>
      <c r="H246"/>
      <c r="I246"/>
    </row>
    <row r="247" spans="5:9" x14ac:dyDescent="0.25">
      <c r="E247"/>
      <c r="F247"/>
      <c r="G247"/>
      <c r="H247"/>
      <c r="I247"/>
    </row>
    <row r="248" spans="5:9" x14ac:dyDescent="0.25">
      <c r="E248"/>
      <c r="F248"/>
      <c r="G248"/>
      <c r="H248"/>
      <c r="I248"/>
    </row>
    <row r="249" spans="5:9" x14ac:dyDescent="0.25">
      <c r="E249"/>
      <c r="F249"/>
      <c r="G249"/>
      <c r="H249"/>
      <c r="I249"/>
    </row>
    <row r="250" spans="5:9" x14ac:dyDescent="0.25">
      <c r="E250"/>
      <c r="F250"/>
      <c r="G250"/>
      <c r="H250"/>
      <c r="I250"/>
    </row>
    <row r="251" spans="5:9" x14ac:dyDescent="0.25">
      <c r="E251"/>
      <c r="F251"/>
      <c r="G251"/>
      <c r="H251"/>
      <c r="I251"/>
    </row>
    <row r="252" spans="5:9" x14ac:dyDescent="0.25">
      <c r="E252"/>
      <c r="F252"/>
      <c r="G252"/>
      <c r="H252"/>
      <c r="I252"/>
    </row>
    <row r="253" spans="5:9" x14ac:dyDescent="0.25">
      <c r="E253"/>
      <c r="F253"/>
      <c r="G253"/>
      <c r="H253"/>
      <c r="I253"/>
    </row>
    <row r="254" spans="5:9" x14ac:dyDescent="0.25">
      <c r="E254"/>
      <c r="F254"/>
      <c r="G254"/>
      <c r="H254"/>
      <c r="I254"/>
    </row>
    <row r="255" spans="5:9" x14ac:dyDescent="0.25">
      <c r="E255"/>
      <c r="F255"/>
      <c r="G255"/>
      <c r="H255"/>
      <c r="I255"/>
    </row>
    <row r="256" spans="5:9" x14ac:dyDescent="0.25">
      <c r="E256"/>
      <c r="F256"/>
      <c r="G256"/>
      <c r="H256"/>
      <c r="I256"/>
    </row>
    <row r="257" spans="5:9" x14ac:dyDescent="0.25">
      <c r="E257"/>
      <c r="F257"/>
      <c r="G257"/>
      <c r="H257"/>
      <c r="I257"/>
    </row>
    <row r="258" spans="5:9" x14ac:dyDescent="0.25">
      <c r="E258"/>
      <c r="F258"/>
      <c r="G258"/>
      <c r="H258"/>
      <c r="I258"/>
    </row>
    <row r="259" spans="5:9" x14ac:dyDescent="0.25">
      <c r="E259"/>
      <c r="F259"/>
      <c r="G259"/>
      <c r="H259"/>
      <c r="I259"/>
    </row>
    <row r="260" spans="5:9" x14ac:dyDescent="0.25">
      <c r="E260"/>
      <c r="F260"/>
      <c r="G260"/>
      <c r="H260"/>
      <c r="I260"/>
    </row>
    <row r="261" spans="5:9" x14ac:dyDescent="0.25">
      <c r="E261"/>
      <c r="F261"/>
      <c r="G261"/>
      <c r="H261"/>
      <c r="I261"/>
    </row>
    <row r="262" spans="5:9" x14ac:dyDescent="0.25">
      <c r="E262"/>
      <c r="F262"/>
      <c r="G262"/>
      <c r="H262"/>
      <c r="I262"/>
    </row>
    <row r="263" spans="5:9" x14ac:dyDescent="0.25">
      <c r="E263"/>
      <c r="F263"/>
      <c r="G263"/>
      <c r="H263"/>
      <c r="I263"/>
    </row>
    <row r="264" spans="5:9" x14ac:dyDescent="0.25">
      <c r="E264"/>
      <c r="F264"/>
      <c r="G264"/>
      <c r="H264"/>
      <c r="I264"/>
    </row>
    <row r="265" spans="5:9" x14ac:dyDescent="0.25">
      <c r="E265"/>
      <c r="F265"/>
      <c r="G265"/>
      <c r="H265"/>
      <c r="I265"/>
    </row>
    <row r="266" spans="5:9" x14ac:dyDescent="0.25">
      <c r="E266"/>
      <c r="F266"/>
      <c r="G266"/>
      <c r="H266"/>
      <c r="I266"/>
    </row>
    <row r="267" spans="5:9" x14ac:dyDescent="0.25">
      <c r="E267"/>
      <c r="F267"/>
      <c r="G267"/>
      <c r="H267"/>
      <c r="I267"/>
    </row>
    <row r="268" spans="5:9" x14ac:dyDescent="0.25">
      <c r="E268"/>
      <c r="F268"/>
      <c r="G268"/>
      <c r="H268"/>
      <c r="I268"/>
    </row>
    <row r="269" spans="5:9" x14ac:dyDescent="0.25">
      <c r="E269"/>
      <c r="F269"/>
      <c r="G269"/>
      <c r="H269"/>
      <c r="I269"/>
    </row>
    <row r="270" spans="5:9" x14ac:dyDescent="0.25">
      <c r="E270"/>
      <c r="F270"/>
      <c r="G270"/>
      <c r="H270"/>
      <c r="I270"/>
    </row>
  </sheetData>
  <mergeCells count="1">
    <mergeCell ref="V1:Y1"/>
  </mergeCells>
  <phoneticPr fontId="0" type="noConversion"/>
  <printOptions horizontalCentered="1" verticalCentered="1" gridLines="1"/>
  <pageMargins left="0" right="0" top="0.42" bottom="0.75" header="0.5" footer="0.5"/>
  <pageSetup paperSize="5" scale="55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Aid 06-07</vt:lpstr>
      <vt:lpstr>'State Aid 06-07'!Print_Area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Startup Template</dc:title>
  <dc:creator>Chris Bueche</dc:creator>
  <dc:description>10/03/96 - Initially designed to standardize headers and footers.  cb</dc:description>
  <cp:lastModifiedBy>Pat Korloch</cp:lastModifiedBy>
  <cp:lastPrinted>2007-08-01T18:21:24Z</cp:lastPrinted>
  <dcterms:created xsi:type="dcterms:W3CDTF">1998-10-19T20:02:58Z</dcterms:created>
  <dcterms:modified xsi:type="dcterms:W3CDTF">2014-04-10T20:32:44Z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858058932</vt:i4>
  </property>
  <property fmtid="{D5CDD505-2E9C-101B-9397-08002B2CF9AE}" pid="3" name="_EmailSubject">
    <vt:lpwstr>Library File - Finance</vt:lpwstr>
  </property>
  <property fmtid="{D5CDD505-2E9C-101B-9397-08002B2CF9AE}" pid="4" name="_AuthorEmail">
    <vt:lpwstr>tblackmer@msbo.org</vt:lpwstr>
  </property>
  <property fmtid="{D5CDD505-2E9C-101B-9397-08002B2CF9AE}" pid="5" name="_AuthorEmailDisplayName">
    <vt:lpwstr>Trudy Blackmer</vt:lpwstr>
  </property>
  <property fmtid="{D5CDD505-2E9C-101B-9397-08002B2CF9AE}" pid="6" name="_ReviewingToolsShownOnce">
    <vt:lpwstr/>
  </property>
</Properties>
</file>