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030"/>
  </bookViews>
  <sheets>
    <sheet name="Sheet1" sheetId="1" r:id="rId1"/>
  </sheets>
  <definedNames>
    <definedName name="_xlnm.Print_Titles" localSheetId="0">Sheet1!$1:$9</definedName>
  </definedNames>
  <calcPr calcId="145621" fullCalcOnLoad="1"/>
</workbook>
</file>

<file path=xl/calcChain.xml><?xml version="1.0" encoding="utf-8"?>
<calcChain xmlns="http://schemas.openxmlformats.org/spreadsheetml/2006/main">
  <c r="J18" i="1" l="1"/>
  <c r="K18" i="1"/>
  <c r="L18" i="1"/>
  <c r="K21" i="1"/>
  <c r="H21" i="1"/>
  <c r="C23" i="1"/>
  <c r="D23" i="1" s="1"/>
  <c r="D21" i="1"/>
  <c r="D19" i="1"/>
  <c r="D18" i="1"/>
  <c r="D12" i="1"/>
  <c r="C32" i="1"/>
  <c r="F23" i="1"/>
  <c r="G28" i="1"/>
  <c r="G23" i="1"/>
  <c r="H23" i="1" s="1"/>
  <c r="G14" i="1"/>
  <c r="G25" i="1"/>
  <c r="G32" i="1" s="1"/>
  <c r="K32" i="1" s="1"/>
  <c r="B14" i="1"/>
  <c r="B23" i="1"/>
  <c r="B25" i="1"/>
  <c r="B33" i="1" s="1"/>
  <c r="J33" i="1" s="1"/>
  <c r="C14" i="1"/>
  <c r="C25" i="1" s="1"/>
  <c r="C33" i="1" s="1"/>
  <c r="K33" i="1" s="1"/>
  <c r="K11" i="1"/>
  <c r="K14" i="1" s="1"/>
  <c r="K12" i="1"/>
  <c r="K13" i="1"/>
  <c r="J11" i="1"/>
  <c r="J14" i="1" s="1"/>
  <c r="J12" i="1"/>
  <c r="J13" i="1"/>
  <c r="C28" i="1"/>
  <c r="K28" i="1" s="1"/>
  <c r="C29" i="1"/>
  <c r="K29" i="1"/>
  <c r="J29" i="1"/>
  <c r="J28" i="1"/>
  <c r="K19" i="1"/>
  <c r="L19" i="1" s="1"/>
  <c r="J19" i="1"/>
  <c r="J23" i="1" s="1"/>
  <c r="J21" i="1"/>
  <c r="L21" i="1" s="1"/>
  <c r="F14" i="1"/>
  <c r="F25" i="1" s="1"/>
  <c r="F32" i="1" s="1"/>
  <c r="J32" i="1" s="1"/>
  <c r="D14" i="1" l="1"/>
  <c r="K23" i="1"/>
  <c r="L23" i="1" s="1"/>
</calcChain>
</file>

<file path=xl/sharedStrings.xml><?xml version="1.0" encoding="utf-8"?>
<sst xmlns="http://schemas.openxmlformats.org/spreadsheetml/2006/main" count="43" uniqueCount="28">
  <si>
    <t>Budget</t>
  </si>
  <si>
    <t>Revenue:</t>
  </si>
  <si>
    <t xml:space="preserve">  Other Local Revenue</t>
  </si>
  <si>
    <t xml:space="preserve">     Total Revenue</t>
  </si>
  <si>
    <t>Expenditures:</t>
  </si>
  <si>
    <t xml:space="preserve">  Supplies &amp; Cap. Outlay</t>
  </si>
  <si>
    <t>Operations &amp; Maintenance</t>
  </si>
  <si>
    <t xml:space="preserve">     Total Expenditures</t>
  </si>
  <si>
    <t>Excess Rev. (Expend.)</t>
  </si>
  <si>
    <t xml:space="preserve">  Reserved &amp; Designated</t>
  </si>
  <si>
    <t xml:space="preserve">  Unreserved</t>
  </si>
  <si>
    <t>Year to date</t>
  </si>
  <si>
    <t>Activity</t>
  </si>
  <si>
    <t>Revenue &amp; Expenditure Report</t>
  </si>
  <si>
    <t>2005/2006</t>
  </si>
  <si>
    <t>Fund Balance 6-30-05</t>
  </si>
  <si>
    <t>Proj. Fund Balance 6-30-06</t>
  </si>
  <si>
    <t>Per.</t>
  </si>
  <si>
    <t>(  )=Dec.</t>
  </si>
  <si>
    <t>Total</t>
  </si>
  <si>
    <t>Capital Projects Fund</t>
  </si>
  <si>
    <t>Public Improvement fund</t>
  </si>
  <si>
    <t>2001 Construction Fund</t>
  </si>
  <si>
    <t xml:space="preserve">  Sale of Capital Assets</t>
  </si>
  <si>
    <t xml:space="preserve">  Operating Transfers IN</t>
  </si>
  <si>
    <t>Building Acq. and Const Serv.</t>
  </si>
  <si>
    <t xml:space="preserve">  Purch. Services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</si>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</sst>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5" formatCode="mmmm\ d\,\ yyyy"/>
  </numFmts>
  <fonts count="4" x14ac:knownFonts="1">
    <font>
      <sz val="10"/>
      <name val="Arial"/>
    </font>
    <font>
      <sz val="8"/>
      <name val="Arial"/>
    </font>
    <font>
      <sz val="8"/>
      <name val="Century Gothic"/>
      <family val="2"/>
    </font>
    <font>
      <b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Continuous"/>
    </xf>
    <xf numFmtId="7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2" fillId="0" borderId="0" xfId="0" applyFont="1"/>
    <xf numFmtId="165" fontId="2" fillId="0" borderId="0" xfId="0" applyNumberFormat="1" applyFont="1" applyAlignment="1">
      <alignment horizontal="centerContinuous"/>
    </xf>
    <xf numFmtId="7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10" fontId="2" fillId="0" borderId="1" xfId="0" applyNumberFormat="1" applyFont="1" applyBorder="1"/>
    <xf numFmtId="4" fontId="2" fillId="0" borderId="0" xfId="0" applyNumberFormat="1" applyFont="1"/>
    <xf numFmtId="10" fontId="2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10" fontId="3" fillId="0" borderId="0" xfId="0" applyNumberFormat="1" applyFont="1" applyFill="1" applyAlignment="1">
      <alignment horizontal="center"/>
    </xf>
    <xf numFmtId="10" fontId="2" fillId="0" borderId="0" xfId="0" applyNumberFormat="1" applyFont="1" applyFill="1"/>
    <xf numFmtId="10" fontId="2" fillId="0" borderId="1" xfId="0" applyNumberFormat="1" applyFont="1" applyFill="1" applyBorder="1"/>
    <xf numFmtId="7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Border="1" applyAlignment="1">
      <alignment horizontal="centerContinuous"/>
    </xf>
    <xf numFmtId="7" fontId="2" fillId="0" borderId="3" xfId="0" applyNumberFormat="1" applyFont="1" applyBorder="1" applyAlignment="1">
      <alignment horizontal="centerContinuous"/>
    </xf>
    <xf numFmtId="10" fontId="2" fillId="0" borderId="4" xfId="0" applyNumberFormat="1" applyFont="1" applyBorder="1" applyAlignment="1">
      <alignment horizontal="centerContinuous"/>
    </xf>
    <xf numFmtId="44" fontId="2" fillId="0" borderId="3" xfId="0" applyNumberFormat="1" applyFont="1" applyBorder="1"/>
    <xf numFmtId="10" fontId="2" fillId="0" borderId="3" xfId="0" applyNumberFormat="1" applyFont="1" applyBorder="1"/>
    <xf numFmtId="10" fontId="2" fillId="0" borderId="3" xfId="0" applyNumberFormat="1" applyFont="1" applyFill="1" applyBorder="1"/>
    <xf numFmtId="0" fontId="2" fillId="0" borderId="3" xfId="0" applyFont="1" applyFill="1" applyBorder="1"/>
    <xf numFmtId="0" fontId="2" fillId="0" borderId="1" xfId="0" applyFont="1" applyBorder="1"/>
    <xf numFmtId="44" fontId="2" fillId="0" borderId="5" xfId="0" applyNumberFormat="1" applyFont="1" applyBorder="1"/>
    <xf numFmtId="10" fontId="2" fillId="0" borderId="5" xfId="0" applyNumberFormat="1" applyFont="1" applyBorder="1"/>
    <xf numFmtId="10" fontId="2" fillId="0" borderId="5" xfId="0" applyNumberFormat="1" applyFont="1" applyFill="1" applyBorder="1"/>
    <xf numFmtId="0" fontId="2" fillId="0" borderId="5" xfId="0" applyFont="1" applyBorder="1"/>
    <xf numFmtId="0" fontId="2" fillId="0" borderId="5" xfId="0" applyFont="1" applyFill="1" applyBorder="1"/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0" fontId="2" fillId="0" borderId="0" xfId="0" applyNumberFormat="1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J1" sqref="J1"/>
    </sheetView>
  </sheetViews>
  <sheetFormatPr defaultRowHeight="13.5" x14ac:dyDescent="0.3"/>
  <cols>
    <col min="1" max="1" width="24" style="4" customWidth="1"/>
    <col min="2" max="2" width="10.7109375" style="4" customWidth="1"/>
    <col min="3" max="3" width="10.7109375" style="6" customWidth="1"/>
    <col min="4" max="4" width="7.5703125" style="7" customWidth="1"/>
    <col min="5" max="5" width="0.85546875" style="20" customWidth="1"/>
    <col min="6" max="6" width="12.140625" style="4" customWidth="1"/>
    <col min="7" max="7" width="11.28515625" style="4" customWidth="1"/>
    <col min="8" max="8" width="7.5703125" style="4" customWidth="1"/>
    <col min="9" max="9" width="1.140625" style="23" customWidth="1"/>
    <col min="10" max="11" width="10.7109375" style="4" customWidth="1"/>
    <col min="12" max="12" width="7.5703125" style="4" customWidth="1"/>
    <col min="13" max="13" width="12" style="4" bestFit="1" customWidth="1"/>
    <col min="14" max="14" width="12.140625" style="4" customWidth="1"/>
    <col min="15" max="16384" width="9.140625" style="4"/>
  </cols>
  <sheetData>
    <row r="1" spans="1:12" x14ac:dyDescent="0.3">
      <c r="A1" s="1" t="s">
        <v>27</v>
      </c>
      <c r="B1" s="1"/>
      <c r="C1" s="2"/>
      <c r="D1" s="3"/>
      <c r="E1" s="16"/>
      <c r="F1" s="1"/>
      <c r="G1" s="1"/>
      <c r="H1" s="1"/>
      <c r="I1" s="17"/>
      <c r="J1" s="1"/>
      <c r="K1" s="1"/>
      <c r="L1" s="1"/>
    </row>
    <row r="2" spans="1:12" x14ac:dyDescent="0.3">
      <c r="A2" s="1" t="s">
        <v>13</v>
      </c>
      <c r="B2" s="1"/>
      <c r="C2" s="2"/>
      <c r="D2" s="3"/>
      <c r="E2" s="16"/>
      <c r="F2" s="1"/>
      <c r="G2" s="1"/>
      <c r="H2" s="1"/>
      <c r="I2" s="17"/>
      <c r="J2" s="1"/>
      <c r="K2" s="1"/>
      <c r="L2" s="1"/>
    </row>
    <row r="3" spans="1:12" x14ac:dyDescent="0.3">
      <c r="A3" s="1" t="s">
        <v>20</v>
      </c>
      <c r="B3" s="1"/>
      <c r="C3" s="2"/>
      <c r="D3" s="3"/>
      <c r="E3" s="16"/>
      <c r="F3" s="1"/>
      <c r="G3" s="1"/>
      <c r="H3" s="1"/>
      <c r="I3" s="17"/>
      <c r="J3" s="1"/>
      <c r="K3" s="1"/>
      <c r="L3" s="1"/>
    </row>
    <row r="4" spans="1:12" x14ac:dyDescent="0.3">
      <c r="A4" s="5">
        <v>38717</v>
      </c>
      <c r="B4" s="1"/>
      <c r="C4" s="2"/>
      <c r="D4" s="3"/>
      <c r="E4" s="16"/>
      <c r="F4" s="1"/>
      <c r="G4" s="1"/>
      <c r="H4" s="1"/>
      <c r="I4" s="17"/>
      <c r="J4" s="1"/>
      <c r="K4" s="1"/>
      <c r="L4" s="1"/>
    </row>
    <row r="5" spans="1:12" x14ac:dyDescent="0.3">
      <c r="A5" s="5"/>
      <c r="B5" s="1"/>
      <c r="C5" s="2"/>
      <c r="D5" s="3"/>
      <c r="E5" s="16"/>
      <c r="I5" s="18"/>
    </row>
    <row r="6" spans="1:12" x14ac:dyDescent="0.3">
      <c r="A6" s="5"/>
      <c r="B6" s="25" t="s">
        <v>21</v>
      </c>
      <c r="C6" s="26"/>
      <c r="D6" s="27"/>
      <c r="E6" s="40"/>
      <c r="F6" s="39" t="s">
        <v>22</v>
      </c>
      <c r="G6" s="39"/>
      <c r="H6" s="38"/>
      <c r="I6" s="18"/>
      <c r="J6" s="25" t="s">
        <v>19</v>
      </c>
      <c r="K6" s="39"/>
      <c r="L6" s="38"/>
    </row>
    <row r="8" spans="1:12" x14ac:dyDescent="0.3">
      <c r="B8" s="8" t="s">
        <v>14</v>
      </c>
      <c r="C8" s="9" t="s">
        <v>11</v>
      </c>
      <c r="D8" s="10" t="s">
        <v>17</v>
      </c>
      <c r="E8" s="19"/>
      <c r="F8" s="8" t="s">
        <v>14</v>
      </c>
      <c r="G8" s="9" t="s">
        <v>11</v>
      </c>
      <c r="H8" s="10" t="s">
        <v>17</v>
      </c>
      <c r="J8" s="8" t="s">
        <v>14</v>
      </c>
      <c r="K8" s="9" t="s">
        <v>11</v>
      </c>
      <c r="L8" s="10" t="s">
        <v>17</v>
      </c>
    </row>
    <row r="9" spans="1:12" x14ac:dyDescent="0.3">
      <c r="B9" s="8" t="s">
        <v>0</v>
      </c>
      <c r="C9" s="9" t="s">
        <v>12</v>
      </c>
      <c r="D9" s="10" t="s">
        <v>18</v>
      </c>
      <c r="E9" s="19"/>
      <c r="F9" s="8" t="s">
        <v>0</v>
      </c>
      <c r="G9" s="9" t="s">
        <v>12</v>
      </c>
      <c r="H9" s="10" t="s">
        <v>18</v>
      </c>
      <c r="J9" s="8" t="s">
        <v>0</v>
      </c>
      <c r="K9" s="9" t="s">
        <v>12</v>
      </c>
      <c r="L9" s="10" t="s">
        <v>18</v>
      </c>
    </row>
    <row r="10" spans="1:12" x14ac:dyDescent="0.3">
      <c r="A10" s="11" t="s">
        <v>1</v>
      </c>
    </row>
    <row r="11" spans="1:12" x14ac:dyDescent="0.3">
      <c r="A11" s="4" t="s">
        <v>2</v>
      </c>
      <c r="B11" s="12">
        <v>0</v>
      </c>
      <c r="C11" s="12"/>
      <c r="D11" s="7">
        <v>0</v>
      </c>
      <c r="F11" s="12">
        <v>0</v>
      </c>
      <c r="G11" s="12">
        <v>1341.15</v>
      </c>
      <c r="H11" s="7">
        <v>0</v>
      </c>
      <c r="J11" s="12">
        <f t="shared" ref="J11:K13" si="0">B11+F11</f>
        <v>0</v>
      </c>
      <c r="K11" s="12">
        <f t="shared" si="0"/>
        <v>1341.15</v>
      </c>
      <c r="L11" s="7">
        <v>0</v>
      </c>
    </row>
    <row r="12" spans="1:12" x14ac:dyDescent="0.3">
      <c r="A12" s="4" t="s">
        <v>23</v>
      </c>
      <c r="B12" s="12">
        <v>87000</v>
      </c>
      <c r="C12" s="12">
        <v>87000</v>
      </c>
      <c r="D12" s="7">
        <f>C12/B12</f>
        <v>1</v>
      </c>
      <c r="F12" s="12">
        <v>0</v>
      </c>
      <c r="G12" s="12">
        <v>0</v>
      </c>
      <c r="H12" s="7">
        <v>0</v>
      </c>
      <c r="J12" s="12">
        <f t="shared" si="0"/>
        <v>87000</v>
      </c>
      <c r="K12" s="12">
        <f t="shared" si="0"/>
        <v>87000</v>
      </c>
      <c r="L12" s="7">
        <v>0</v>
      </c>
    </row>
    <row r="13" spans="1:12" x14ac:dyDescent="0.3">
      <c r="A13" s="4" t="s">
        <v>24</v>
      </c>
      <c r="B13" s="13">
        <v>0</v>
      </c>
      <c r="C13" s="13"/>
      <c r="D13" s="14">
        <v>0</v>
      </c>
      <c r="E13" s="21"/>
      <c r="F13" s="13">
        <v>0</v>
      </c>
      <c r="G13" s="13">
        <v>0</v>
      </c>
      <c r="H13" s="7">
        <v>0</v>
      </c>
      <c r="I13" s="24"/>
      <c r="J13" s="13">
        <f t="shared" si="0"/>
        <v>0</v>
      </c>
      <c r="K13" s="13">
        <f t="shared" si="0"/>
        <v>0</v>
      </c>
      <c r="L13" s="7">
        <v>0</v>
      </c>
    </row>
    <row r="14" spans="1:12" x14ac:dyDescent="0.3">
      <c r="A14" s="4" t="s">
        <v>3</v>
      </c>
      <c r="B14" s="28">
        <f>SUM(B11:B13)</f>
        <v>87000</v>
      </c>
      <c r="C14" s="28">
        <f>SUM(C11:C13)</f>
        <v>87000</v>
      </c>
      <c r="D14" s="29">
        <f>C14/B14</f>
        <v>1</v>
      </c>
      <c r="E14" s="30"/>
      <c r="F14" s="28">
        <f>SUM(F11:F13)</f>
        <v>0</v>
      </c>
      <c r="G14" s="28">
        <f>SUM(G11:G13)</f>
        <v>1341.15</v>
      </c>
      <c r="H14" s="29">
        <v>0</v>
      </c>
      <c r="I14" s="31"/>
      <c r="J14" s="28">
        <f>SUM(J11:J13)</f>
        <v>87000</v>
      </c>
      <c r="K14" s="28">
        <f>SUM(K11:K13)</f>
        <v>88341.15</v>
      </c>
      <c r="L14" s="29">
        <v>0</v>
      </c>
    </row>
    <row r="15" spans="1:12" x14ac:dyDescent="0.3">
      <c r="B15" s="12"/>
      <c r="C15" s="12"/>
      <c r="F15" s="12"/>
      <c r="G15" s="12"/>
      <c r="H15" s="7"/>
      <c r="L15" s="7"/>
    </row>
    <row r="16" spans="1:12" x14ac:dyDescent="0.3">
      <c r="A16" s="11" t="s">
        <v>4</v>
      </c>
      <c r="B16" s="12"/>
      <c r="C16" s="12"/>
      <c r="F16" s="12"/>
      <c r="G16" s="12"/>
      <c r="H16" s="7"/>
      <c r="L16" s="7"/>
    </row>
    <row r="17" spans="1:14" x14ac:dyDescent="0.3">
      <c r="A17" s="11" t="s">
        <v>6</v>
      </c>
      <c r="B17" s="12"/>
      <c r="C17" s="12"/>
      <c r="F17" s="12"/>
      <c r="G17" s="12"/>
      <c r="H17" s="7"/>
      <c r="J17" s="12"/>
      <c r="K17" s="12"/>
      <c r="L17" s="7"/>
      <c r="M17" s="12"/>
      <c r="N17" s="12"/>
    </row>
    <row r="18" spans="1:14" x14ac:dyDescent="0.3">
      <c r="A18" s="4" t="s">
        <v>26</v>
      </c>
      <c r="B18" s="12">
        <v>4956</v>
      </c>
      <c r="C18" s="12">
        <v>4956</v>
      </c>
      <c r="D18" s="7">
        <f>C18/B18</f>
        <v>1</v>
      </c>
      <c r="F18" s="12">
        <v>0</v>
      </c>
      <c r="G18" s="12">
        <v>0</v>
      </c>
      <c r="H18" s="7">
        <v>0</v>
      </c>
      <c r="J18" s="12">
        <f>B18+F18</f>
        <v>4956</v>
      </c>
      <c r="K18" s="12">
        <f>C18+G18</f>
        <v>4956</v>
      </c>
      <c r="L18" s="7">
        <f>K18/J18</f>
        <v>1</v>
      </c>
      <c r="M18" s="12"/>
      <c r="N18" s="12"/>
    </row>
    <row r="19" spans="1:14" x14ac:dyDescent="0.3">
      <c r="A19" s="4" t="s">
        <v>5</v>
      </c>
      <c r="B19" s="12">
        <v>4250</v>
      </c>
      <c r="C19" s="12">
        <v>4231.57</v>
      </c>
      <c r="D19" s="7">
        <f>C19/B19</f>
        <v>0.99566352941176461</v>
      </c>
      <c r="F19" s="12">
        <v>0</v>
      </c>
      <c r="G19" s="12">
        <v>0</v>
      </c>
      <c r="H19" s="7">
        <v>0</v>
      </c>
      <c r="J19" s="12">
        <f>B19+F19</f>
        <v>4250</v>
      </c>
      <c r="K19" s="12">
        <f>C19+G19</f>
        <v>4231.57</v>
      </c>
      <c r="L19" s="7">
        <f>K19/J19</f>
        <v>0.99566352941176461</v>
      </c>
    </row>
    <row r="20" spans="1:14" x14ac:dyDescent="0.3">
      <c r="A20" s="11" t="s">
        <v>25</v>
      </c>
      <c r="B20" s="12"/>
      <c r="C20" s="12"/>
      <c r="F20" s="12"/>
      <c r="G20" s="12"/>
      <c r="H20" s="7"/>
      <c r="J20" s="12"/>
      <c r="K20" s="12"/>
      <c r="L20" s="7"/>
    </row>
    <row r="21" spans="1:14" x14ac:dyDescent="0.3">
      <c r="A21" s="4" t="s">
        <v>5</v>
      </c>
      <c r="B21" s="13">
        <v>38990</v>
      </c>
      <c r="C21" s="13">
        <v>15251.7</v>
      </c>
      <c r="D21" s="14">
        <f>C21/B21</f>
        <v>0.39116953064888432</v>
      </c>
      <c r="E21" s="21"/>
      <c r="F21" s="13">
        <v>263752</v>
      </c>
      <c r="G21" s="13">
        <v>217923.11</v>
      </c>
      <c r="H21" s="14">
        <f>G21/F21</f>
        <v>0.82624249294792074</v>
      </c>
      <c r="I21" s="24"/>
      <c r="J21" s="13">
        <f>B21+F21</f>
        <v>302742</v>
      </c>
      <c r="K21" s="13">
        <f>C21+G21</f>
        <v>233174.81</v>
      </c>
      <c r="L21" s="14">
        <f>K21/J21</f>
        <v>0.77020965046144907</v>
      </c>
    </row>
    <row r="22" spans="1:14" x14ac:dyDescent="0.3">
      <c r="B22" s="12"/>
      <c r="C22" s="12"/>
      <c r="F22" s="12"/>
      <c r="G22" s="12"/>
      <c r="H22" s="7"/>
      <c r="L22" s="7"/>
    </row>
    <row r="23" spans="1:14" x14ac:dyDescent="0.3">
      <c r="A23" s="4" t="s">
        <v>7</v>
      </c>
      <c r="B23" s="13">
        <f>SUM(B17:B21)</f>
        <v>48196</v>
      </c>
      <c r="C23" s="13">
        <f>SUM(C17:C21)</f>
        <v>24439.27</v>
      </c>
      <c r="D23" s="14">
        <f>C23/B23</f>
        <v>0.50708087808116853</v>
      </c>
      <c r="E23" s="21"/>
      <c r="F23" s="13">
        <f>SUM(F17:F21)</f>
        <v>263752</v>
      </c>
      <c r="G23" s="13">
        <f>SUM(G17:G21)</f>
        <v>217923.11</v>
      </c>
      <c r="H23" s="14">
        <f>G23/F23</f>
        <v>0.82624249294792074</v>
      </c>
      <c r="J23" s="13">
        <f>SUM(J17:J21)</f>
        <v>311948</v>
      </c>
      <c r="K23" s="13">
        <f>SUM(K17:K21)</f>
        <v>242362.38</v>
      </c>
      <c r="L23" s="14">
        <f>K23/J23</f>
        <v>0.77693198866477753</v>
      </c>
    </row>
    <row r="24" spans="1:14" x14ac:dyDescent="0.3">
      <c r="B24" s="12"/>
      <c r="C24" s="12"/>
      <c r="F24" s="12"/>
      <c r="G24" s="12"/>
      <c r="H24" s="7"/>
      <c r="L24" s="7"/>
    </row>
    <row r="25" spans="1:14" x14ac:dyDescent="0.3">
      <c r="A25" s="11" t="s">
        <v>8</v>
      </c>
      <c r="B25" s="12">
        <f>B14-B23</f>
        <v>38804</v>
      </c>
      <c r="C25" s="12">
        <f>C14-C23</f>
        <v>62560.729999999996</v>
      </c>
      <c r="D25" s="6"/>
      <c r="E25" s="22"/>
      <c r="F25" s="12">
        <f>F14-F23</f>
        <v>-263752</v>
      </c>
      <c r="G25" s="12">
        <f>G14-G23</f>
        <v>-216581.96</v>
      </c>
      <c r="H25" s="7"/>
      <c r="L25" s="7"/>
    </row>
    <row r="26" spans="1:14" x14ac:dyDescent="0.3">
      <c r="B26" s="12"/>
      <c r="C26" s="12"/>
      <c r="G26" s="15"/>
      <c r="L26" s="7"/>
    </row>
    <row r="27" spans="1:14" x14ac:dyDescent="0.3">
      <c r="A27" s="4" t="s">
        <v>15</v>
      </c>
      <c r="B27" s="12"/>
      <c r="C27" s="12"/>
      <c r="G27" s="12"/>
      <c r="L27" s="7"/>
    </row>
    <row r="28" spans="1:14" x14ac:dyDescent="0.3">
      <c r="A28" s="4" t="s">
        <v>9</v>
      </c>
      <c r="B28" s="12">
        <v>137874.6</v>
      </c>
      <c r="C28" s="12">
        <f>B28</f>
        <v>137874.6</v>
      </c>
      <c r="D28" s="6"/>
      <c r="E28" s="22"/>
      <c r="F28" s="12">
        <v>263752</v>
      </c>
      <c r="G28" s="12">
        <f>F28</f>
        <v>263752</v>
      </c>
      <c r="J28" s="12">
        <f>B28+F28</f>
        <v>401626.6</v>
      </c>
      <c r="K28" s="12">
        <f>C28+G28</f>
        <v>401626.6</v>
      </c>
      <c r="L28" s="7"/>
    </row>
    <row r="29" spans="1:14" x14ac:dyDescent="0.3">
      <c r="A29" s="4" t="s">
        <v>10</v>
      </c>
      <c r="B29" s="13">
        <v>0</v>
      </c>
      <c r="C29" s="13">
        <f>B29</f>
        <v>0</v>
      </c>
      <c r="D29" s="14"/>
      <c r="E29" s="21"/>
      <c r="F29" s="13">
        <v>0</v>
      </c>
      <c r="G29" s="13">
        <v>0</v>
      </c>
      <c r="H29" s="32"/>
      <c r="I29" s="24"/>
      <c r="J29" s="13">
        <f>B29+F29</f>
        <v>0</v>
      </c>
      <c r="K29" s="13">
        <f>C29+G29</f>
        <v>0</v>
      </c>
      <c r="L29" s="7"/>
    </row>
    <row r="30" spans="1:14" x14ac:dyDescent="0.3">
      <c r="B30" s="12"/>
      <c r="C30" s="12"/>
      <c r="F30" s="12"/>
      <c r="G30" s="12"/>
      <c r="L30" s="7"/>
    </row>
    <row r="31" spans="1:14" x14ac:dyDescent="0.3">
      <c r="A31" s="4" t="s">
        <v>16</v>
      </c>
      <c r="C31" s="12"/>
      <c r="F31" s="12"/>
      <c r="G31" s="12"/>
      <c r="L31" s="7"/>
    </row>
    <row r="32" spans="1:14" x14ac:dyDescent="0.3">
      <c r="A32" s="4" t="s">
        <v>9</v>
      </c>
      <c r="B32" s="12">
        <v>65875</v>
      </c>
      <c r="C32" s="12">
        <f>B32</f>
        <v>65875</v>
      </c>
      <c r="F32" s="12">
        <f>F28+F25</f>
        <v>0</v>
      </c>
      <c r="G32" s="12">
        <f>G28+G25</f>
        <v>47170.040000000008</v>
      </c>
      <c r="J32" s="12">
        <f>B32+F32</f>
        <v>65875</v>
      </c>
      <c r="K32" s="12">
        <f>C32+G32</f>
        <v>113045.04000000001</v>
      </c>
      <c r="L32" s="7"/>
    </row>
    <row r="33" spans="1:12" ht="14.25" thickBot="1" x14ac:dyDescent="0.35">
      <c r="A33" s="4" t="s">
        <v>10</v>
      </c>
      <c r="B33" s="33">
        <f>B25+B28+B29-B32</f>
        <v>110803.6</v>
      </c>
      <c r="C33" s="33">
        <f>C25+C28+C29-C32</f>
        <v>134560.33000000002</v>
      </c>
      <c r="D33" s="34"/>
      <c r="E33" s="35"/>
      <c r="F33" s="33">
        <v>0</v>
      </c>
      <c r="G33" s="33">
        <v>0</v>
      </c>
      <c r="H33" s="36"/>
      <c r="I33" s="37"/>
      <c r="J33" s="33">
        <f>B33+F33</f>
        <v>110803.6</v>
      </c>
      <c r="K33" s="33">
        <f>C33+G33</f>
        <v>134560.33000000002</v>
      </c>
      <c r="L33" s="7"/>
    </row>
    <row r="34" spans="1:12" ht="14.25" thickTop="1" x14ac:dyDescent="0.3">
      <c r="L34" s="7"/>
    </row>
  </sheetData>
  <phoneticPr fontId="1" type="noConversion"/>
  <pageMargins left="0.75" right="0.25" top="0.5" bottom="1" header="0.5" footer="0.5"/>
  <pageSetup orientation="landscape" horizontalDpi="180" verticalDpi="18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Escanaba Area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Sabor</dc:creator>
  <cp:lastModifiedBy>Pat Korloch</cp:lastModifiedBy>
  <cp:lastPrinted>2005-12-13T15:44:49Z</cp:lastPrinted>
  <dcterms:created xsi:type="dcterms:W3CDTF">1998-05-12T15:58:27Z</dcterms:created>
  <dcterms:modified xsi:type="dcterms:W3CDTF">2014-04-10T20:22:12Z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752984131</vt:i4>
  </property>
  <property fmtid="{D5CDD505-2E9C-101B-9397-08002B2CF9AE}" pid="3" name="_EmailSubject">
    <vt:lpwstr>Please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